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tabRatio="493" activeTab="0"/>
  </bookViews>
  <sheets>
    <sheet name="PLAN DE ACCION DE AMABLE" sheetId="1" r:id="rId1"/>
  </sheets>
  <definedNames>
    <definedName name="_xlnm.Print_Area" localSheetId="0">'PLAN DE ACCION DE AMABLE'!$A$1:$AD$36</definedName>
    <definedName name="_xlnm.Print_Titles" localSheetId="0">'PLAN DE ACCION DE AMABLE'!$1:$9</definedName>
  </definedNames>
  <calcPr fullCalcOnLoad="1"/>
</workbook>
</file>

<file path=xl/sharedStrings.xml><?xml version="1.0" encoding="utf-8"?>
<sst xmlns="http://schemas.openxmlformats.org/spreadsheetml/2006/main" count="197" uniqueCount="128">
  <si>
    <t>Responsable</t>
  </si>
  <si>
    <t>Fuente</t>
  </si>
  <si>
    <t>PROGRAMA</t>
  </si>
  <si>
    <t xml:space="preserve">Proceso de Direccionamiento Estratégico </t>
  </si>
  <si>
    <t>Departamento Administrativo de Planeación</t>
  </si>
  <si>
    <t>Página : 1 de 1</t>
  </si>
  <si>
    <t>Subprograma</t>
  </si>
  <si>
    <t>Nombre del Proyecto</t>
  </si>
  <si>
    <t>Objetivo del Proyecto</t>
  </si>
  <si>
    <t>Rubro Presupuestal</t>
  </si>
  <si>
    <t>Meta de Producto de Subprograma</t>
  </si>
  <si>
    <t xml:space="preserve">Indicador de Producto del proyecto </t>
  </si>
  <si>
    <t>COMPONENTE</t>
  </si>
  <si>
    <t xml:space="preserve"> SECTOR</t>
  </si>
  <si>
    <t>Indicador de Resultado</t>
  </si>
  <si>
    <t>PLAN DE DESARROLLO</t>
  </si>
  <si>
    <t>Valor de la meta del indicador de producto del proyecto programada para la vigencia actual</t>
  </si>
  <si>
    <t xml:space="preserve">Línea base del indicador de producto del Proyecto
</t>
  </si>
  <si>
    <t>Indicador de Producto de Subprograma</t>
  </si>
  <si>
    <t>Línea base del indicador de producto del Subprograma</t>
  </si>
  <si>
    <t>RESPONSABLE DE LA DEPENDENCIA  Y/O ENTIDAD</t>
  </si>
  <si>
    <t>____________________________________________________________
Centro Administrativo Municipal CAM, piso __ Tel – (6) 741 71 00 Ext. ____</t>
  </si>
  <si>
    <t>Movilidad</t>
  </si>
  <si>
    <t xml:space="preserve">Más Movilidad </t>
  </si>
  <si>
    <t>Porcentaje de implementación del sistema de gestión y control del tráfico de acuerdo al documento CONPES 3572</t>
  </si>
  <si>
    <t>Estudio que brinde los lineamientos para la integración del transporte publico de pasajeros y sus fases de implementación</t>
  </si>
  <si>
    <t>CONPES de seguimiento que permita la sostenibilidad del Sistema Estratégico de Transporte Público</t>
  </si>
  <si>
    <t>% de la infraestructura mejorada de acuerdo a las metas establecidas por AMABLE para el cuatrienio en: Rehabilitaciones Viales, Proyectos Viales, Renovación de Andenes, Paraderos, PEPs y Terminales de Ruta para el SETP.</t>
  </si>
  <si>
    <t>Un SETP Mas operativo</t>
  </si>
  <si>
    <t>Mas infraestructura para el SETP</t>
  </si>
  <si>
    <t>Sistema de gestión y control de flota implementado en el cuatrienio</t>
  </si>
  <si>
    <t>Centro de control semafórico  implementado en el cuatrienio</t>
  </si>
  <si>
    <t>% de red semafórica implementada  en el cuatrienio</t>
  </si>
  <si>
    <t>Estructuración Técnica, legal y financiera  entregada en el 2016</t>
  </si>
  <si>
    <t>Anexo técnico para la solicitud de un CONPES de Seguimiento para el SETP de Armenia, elaborado para el 2017</t>
  </si>
  <si>
    <t>Kilómetros de vía Rehabilitados en el cuatrienio</t>
  </si>
  <si>
    <t>Kilómetros construidos de proyectos viales en el cuatrienio</t>
  </si>
  <si>
    <t>Metros cuadrados de andenes renovados en el cuatrienio</t>
  </si>
  <si>
    <t>Unidades de paraderos con espacio público construidos  en el cuatrienio</t>
  </si>
  <si>
    <t>Porcentaje de paraderos construidos en el cuatrienio</t>
  </si>
  <si>
    <t>Unidades de terminales de ruta construidos en el cuatrienio</t>
  </si>
  <si>
    <t>Implementar el sistema de gestión y control de flota para la entrada en operación del SETP</t>
  </si>
  <si>
    <t>Construcción del centro de control semafórico para la entrada en operación del SETP</t>
  </si>
  <si>
    <t>Implementación de la red semafórica para la entrada en operación del SETP</t>
  </si>
  <si>
    <t>Consultoría para elaborar estructuración técnica, legal y financiera del sistema estratégico de transporte público SETP de Armenia incluyendo la definición y estructuración de sus fases de implementación.</t>
  </si>
  <si>
    <t>Elaborar el anexo técnico y financiero para realizar la solicitud ante el gobierno nacional de un CONPES de seguimiento para el SETP de Armenia</t>
  </si>
  <si>
    <t xml:space="preserve">Construcción de paraderos M-10 y paraderos construidos señalizados </t>
  </si>
  <si>
    <t>Construcción de 3 terminales de ruta de acuerdo al resultado de la estructuración Técnica Legal y Financiera</t>
  </si>
  <si>
    <t>MÁS EMPLEO</t>
  </si>
  <si>
    <t>REPRESENTANTE LEGAL</t>
  </si>
  <si>
    <t>TOTAL</t>
  </si>
  <si>
    <t>GERENTE</t>
  </si>
  <si>
    <t>Generar el mejoramiento tecnológico de la red semaforica con el fin de tener un sistema que mejore las condiciones de control y movilidad en la ciudad en pro de la calidad urbana del municipio y sus habitantes</t>
  </si>
  <si>
    <t>Contar con un estudio integral tecnico, legal y financiero en un mismo momento de tiempo, donde se tengan todos los elementos clavepara la implementación rapida y exitosa del SETP</t>
  </si>
  <si>
    <t>Una estructuración Técnica, legal y financiera en el 2016</t>
  </si>
  <si>
    <t>Generar un sistema de gestion y control de flota que permita la reduccion de tiempos de desplazamientos y la utilización eficiente de recursos</t>
  </si>
  <si>
    <t>Brindarle al SETP de Armenia la posibilidad de hacer  recomposición entre los componentes y actualizar las metas fisicas establecidas en el documento CONPES 3572, con el fin de asegurar la entrada en operación del sistema estrategico de transporte publico de Armenia.</t>
  </si>
  <si>
    <t>Un Sistema de gestión y control de flota implementado en el cuatrienio</t>
  </si>
  <si>
    <t>Un centro de control semafórico implementado en el el cuatrienio</t>
  </si>
  <si>
    <t>Un anexo tecnico para la solicitud de un CONPES de seguimiento para el SETP de Armenia elaborado para el 2017</t>
  </si>
  <si>
    <t xml:space="preserve">Kilómetros de vía Rehabilitados </t>
  </si>
  <si>
    <t>Metros cuadrados de andenes renovados</t>
  </si>
  <si>
    <t>Mejorar la infraestructura vial existente  contemplada en el CONPES 3572</t>
  </si>
  <si>
    <t>Contruir  infraestructura vial nueva según lo contemplado en el CONPES 3572</t>
  </si>
  <si>
    <t>Kilometros de proyectos viales construidos</t>
  </si>
  <si>
    <t>Unidades de paraderos con espacio publico construidos</t>
  </si>
  <si>
    <t>Formalizar infraestructura de calidad que permitan optimizar el sistema de transporte generando puntos de encuentro y referencia urbana que mejore las condiciones fisicas de dichos puntos y detonen el desarrollo de sus zonas de influencia</t>
  </si>
  <si>
    <t>Porcentaje de paraderos  construidos</t>
  </si>
  <si>
    <t>Brindar infraestructura adecuada para garantizar la seguridad a los usuarios del sistema de transporte al momento de realizar sus asensos y descensos de los buses</t>
  </si>
  <si>
    <t xml:space="preserve">Construir infraestructura de calidad que permita optimizar el sistema de transporte mediante el parqueo adecuado de los buses en horas valle garantizando la movilidad del sector </t>
  </si>
  <si>
    <t>Unidades de terminales de ruta construidos</t>
  </si>
  <si>
    <t>N/A</t>
  </si>
  <si>
    <t>NACION</t>
  </si>
  <si>
    <t>Rehabilitación Vial de la carrera 19 centro</t>
  </si>
  <si>
    <t>Construcción de proyectos viales; Calle 50 Tramo III</t>
  </si>
  <si>
    <t>Fortalecimiento Institucional</t>
  </si>
  <si>
    <t xml:space="preserve">Aplicar mecanismos de Planificación que conlleven al fortalecimiento de la entidad. </t>
  </si>
  <si>
    <t>MUNICIPIO</t>
  </si>
  <si>
    <t>Nota: Versión 2 dando cumplimiento al Decreto 612 de 2018, Ver acta 47 de 2018</t>
  </si>
  <si>
    <t xml:space="preserve">SEGUIMIENTO PLAN DE ACCIÓN                         </t>
  </si>
  <si>
    <t>Código: R-DP-PDE-060</t>
  </si>
  <si>
    <t>Fecha:  17/11/2016</t>
  </si>
  <si>
    <t>Versión: 005</t>
  </si>
  <si>
    <t xml:space="preserve">Unidad Ejecutora: </t>
  </si>
  <si>
    <t xml:space="preserve">SECRETARÍA O  ENTIDAD RESPONSABLE: </t>
  </si>
  <si>
    <t>Código BPPIM</t>
  </si>
  <si>
    <t>Valor de la meta del indicador de producto del proyecto a la fecha de corte</t>
  </si>
  <si>
    <t>% avance de la meta del indicador del proyecto a la fecha de corte</t>
  </si>
  <si>
    <t>Recursos asignados, en pesos en el momento presupuestal (Apropiación Definitiva)</t>
  </si>
  <si>
    <t>Recursos ejecutados en pesos en el momento presupuestal (Reg. Presupuestal)</t>
  </si>
  <si>
    <t>% ejecución presupuestal a la fecha de corte, por actividad (Disponible)</t>
  </si>
  <si>
    <t>Población beneficiada con la actividad</t>
  </si>
  <si>
    <t>Lugar geográfico en que se desarrolla la actividad</t>
  </si>
  <si>
    <t>Observaciones a la fecha del corte por actividad o total del proyecto</t>
  </si>
  <si>
    <t>4.6 AMABLE</t>
  </si>
  <si>
    <t>En los Buses del Transporte publico Urbano</t>
  </si>
  <si>
    <t>Carrera 19 con calle 22</t>
  </si>
  <si>
    <t xml:space="preserve">Municipio de Armenia </t>
  </si>
  <si>
    <t>Estudio terminado durante la vigencia 2016, actualmente se encuentra en negociacion con el gremio transportador para su adopcion e implementacion.</t>
  </si>
  <si>
    <t>Se radico ante el ministerio de Transporte y DNP, el documento con el Plan de accion para hacer la recomposicion de recursos entre los componentes del CONPES 3572 del 2009, se esta a la espera de la aprobacion formal con el fin de poder reactivar la ejecucion de obras de infraestructura para la siguiente vigencia.</t>
  </si>
  <si>
    <t>Carrera 19 desde la calle 10N y la calle 25</t>
  </si>
  <si>
    <t>Calle 50</t>
  </si>
  <si>
    <t>Carrera 19 entre calles 12 y 24 -  Calle 50</t>
  </si>
  <si>
    <t>Barrio Limonar - Villa Marcela
Barrio Terranova - Nuevo Berlin
Aeropuerto el EDEN</t>
  </si>
  <si>
    <t>Armenia Quindio</t>
  </si>
  <si>
    <t>El sistema de gestion y control de flota iniciara su implementacion luego de concluir las mesas de negociaciones con el gremio Transportador.</t>
  </si>
  <si>
    <t>Debido a directrices por parte del Ministerio de Transporte, se pauso el avance de dicha implementación debido a que se solicito al ente gestor la entrega de la ETLF antes de implementar la red semafórica</t>
  </si>
  <si>
    <t>OSCAR CASTELLANOS TABARES</t>
  </si>
  <si>
    <t>JESUS ANTONIO NIÑO SANCHEZ</t>
  </si>
  <si>
    <t xml:space="preserve">ALCALDE </t>
  </si>
  <si>
    <t>ORIGINAL FIRMADO</t>
  </si>
  <si>
    <t>Periodo de corte:   01/07/2019 al 31/12/2019</t>
  </si>
  <si>
    <t>VIGENCIA AÑO 2019</t>
  </si>
  <si>
    <t xml:space="preserve">    
(1)  Plan Anual de Adquisiciones 
(1)  Plan Anticorrupción y de Atención al Ciudadano 
(1) Plan de Trabajo Anual en Seguridad y Salud en el Trabajo
(1) Plan institucional  de Archivos de la Entidad - PINAR
(1) Plan estrategico de tecnologias de la informacion y las comunicaciones - PETI
(1) Plan de tratamientos de riesgos de la seguridad y privacidad de la información
(1) Plan de seguridad y privacidad de la información
</t>
  </si>
  <si>
    <t>Renovación de andenes del centro Tramo 6, Calle 50 tramo III y andenes tramo 7 centro</t>
  </si>
  <si>
    <t>Renovar el espacio publico de la carrera 19 centro y calle 50 tramo III, andenes tramo 7 centro</t>
  </si>
  <si>
    <t>Construcción del paradero con espacio publico del Hospital San Juan de Dios</t>
  </si>
  <si>
    <t>GERENTE AMABLE / ASESORA CONTROL INTERNO</t>
  </si>
  <si>
    <t xml:space="preserve">GERENTE AMABLE </t>
  </si>
  <si>
    <t>LIDER ÁREA TÉCNICA (ARQ. PAOLA LONDOÑO)</t>
  </si>
  <si>
    <t>El proyecto se encuentra ejecutado, terminado, liquidado  y recibido a satisfacción. Al momento de analizar la ejecución presupuestal se tuvo en cuenta tanto la obra como la interventoria debido a que se sumaron ambos rubros.</t>
  </si>
  <si>
    <t>Se está a la espera del permiso de INVIAS para dar  inicio a la obra,  se tiene previsto dar inicio de este proyecto en el asegundo semestre del año 2019. Para este proyecto se realizaran traslados presupuestales internos para tener una apropiación definitiva.</t>
  </si>
  <si>
    <t>Actualmente el proyecto de la rehabilitacion vial de la carrera 19 centro se encuentra en ejecucion con un avance de obra del 70.94%.  Al momento de analizar la ejecución presupuestal se debe de tener en cuenta tanto la obra como la interventoria debido a que se suman ambos rubros.</t>
  </si>
  <si>
    <t>Se encuentra en ejecución la renovacion de andenes tramo 6 culminando en el año 2020. Los andenes de la Calle 50 tramo III se tiene previsto dar inicio durante el segundo semestre del año 2019.</t>
  </si>
  <si>
    <t>El proyecto del PEP de la carrera 19 con calle 22 se encuentra ejecutado, terminado, liquidado y recibido a satisfacción en su totalidad.
El  proyecto del PEP del Hospital San Juan de Dios tiene previsto dar inicio durante el primer semestre del año 2020.</t>
  </si>
  <si>
    <t>Actualmente se encuentra el prouyecto en fase III con presupuesto definitivo. Se tiene proyectado la construcción de 1 Terminal de ruta durante el primer semestre de la vigencia 2020.</t>
  </si>
  <si>
    <t>SGP DISPONIBILIDAD INICIAL</t>
  </si>
  <si>
    <t>NACION / SGP DISPONIBILIDAD INICIAL</t>
  </si>
</sst>
</file>

<file path=xl/styles.xml><?xml version="1.0" encoding="utf-8"?>
<styleSheet xmlns="http://schemas.openxmlformats.org/spreadsheetml/2006/main">
  <numFmts count="6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mm/yy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_(&quot;$&quot;* #,##0_);_(&quot;$&quot;* \(#,##0\);_(&quot;$&quot;* &quot;-&quot;??_);_(@_)"/>
    <numFmt numFmtId="210" formatCode="_(* #,##0_);_(* \(#,##0\);_(* &quot;-&quot;??_);_(@_)"/>
    <numFmt numFmtId="211" formatCode="&quot;$&quot;\ #,##0"/>
    <numFmt numFmtId="212" formatCode="#,##0.0"/>
    <numFmt numFmtId="213" formatCode="0;[Red]0"/>
    <numFmt numFmtId="214" formatCode="#,##0;[Red]#,##0"/>
    <numFmt numFmtId="215" formatCode="[$$-240A]\ #,##0"/>
    <numFmt numFmtId="216" formatCode="[$$-240A]\ #,##0;[Red][$$-240A]\ #,##0"/>
    <numFmt numFmtId="217" formatCode="&quot;$&quot;\ #,##0;[Red]&quot;$&quot;\ #,##0"/>
    <numFmt numFmtId="218" formatCode="_ &quot;$&quot;\ * #,##0.00_ ;_ &quot;$&quot;\ * \-#,##0.00_ ;_ &quot;$&quot;\ * &quot;-&quot;??_ ;_ @_ "/>
    <numFmt numFmtId="219" formatCode="0.0%"/>
    <numFmt numFmtId="220" formatCode="#,##0.00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3" borderId="0" applyNumberFormat="0" applyBorder="0" applyAlignment="0" applyProtection="0"/>
    <xf numFmtId="177" fontId="0" fillId="0" borderId="0" applyFill="0" applyBorder="0" applyAlignment="0" applyProtection="0"/>
    <xf numFmtId="175" fontId="0" fillId="0" borderId="0" applyFill="0" applyBorder="0" applyAlignment="0" applyProtection="0"/>
    <xf numFmtId="189" fontId="0" fillId="0" borderId="0" applyFill="0" applyBorder="0" applyAlignment="0" applyProtection="0"/>
    <xf numFmtId="188" fontId="0" fillId="0" borderId="0" applyFill="0" applyBorder="0" applyAlignment="0" applyProtection="0"/>
    <xf numFmtId="0" fontId="10" fillId="22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189" fontId="31" fillId="24" borderId="10" xfId="5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32" fillId="0" borderId="12" xfId="0" applyFont="1" applyFill="1" applyBorder="1" applyAlignment="1">
      <alignment horizontal="center" vertical="center" wrapText="1"/>
    </xf>
    <xf numFmtId="189" fontId="32" fillId="0" borderId="12" xfId="5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32" fillId="0" borderId="13" xfId="0" applyFont="1" applyFill="1" applyBorder="1" applyAlignment="1">
      <alignment horizontal="center" vertical="center" wrapText="1"/>
    </xf>
    <xf numFmtId="9" fontId="19" fillId="0" borderId="13" xfId="0" applyNumberFormat="1" applyFont="1" applyFill="1" applyBorder="1" applyAlignment="1">
      <alignment horizontal="center" vertical="center" wrapText="1"/>
    </xf>
    <xf numFmtId="9" fontId="32" fillId="0" borderId="13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center" vertical="center" wrapText="1"/>
    </xf>
    <xf numFmtId="0" fontId="19" fillId="24" borderId="15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16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189" fontId="31" fillId="24" borderId="15" xfId="5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211" fontId="0" fillId="0" borderId="0" xfId="0" applyNumberFormat="1" applyFont="1" applyBorder="1" applyAlignment="1">
      <alignment horizontal="right" vertical="center" wrapText="1"/>
    </xf>
    <xf numFmtId="0" fontId="23" fillId="25" borderId="23" xfId="0" applyFont="1" applyFill="1" applyBorder="1" applyAlignment="1">
      <alignment horizontal="center" vertical="center" wrapText="1"/>
    </xf>
    <xf numFmtId="0" fontId="23" fillId="25" borderId="24" xfId="0" applyFont="1" applyFill="1" applyBorder="1" applyAlignment="1">
      <alignment horizontal="center" vertical="center" wrapText="1"/>
    </xf>
    <xf numFmtId="3" fontId="23" fillId="25" borderId="24" xfId="0" applyNumberFormat="1" applyFont="1" applyFill="1" applyBorder="1" applyAlignment="1">
      <alignment horizontal="center" vertical="center" wrapText="1"/>
    </xf>
    <xf numFmtId="3" fontId="23" fillId="25" borderId="25" xfId="0" applyNumberFormat="1" applyFont="1" applyFill="1" applyBorder="1" applyAlignment="1">
      <alignment horizontal="center" vertical="center" wrapText="1"/>
    </xf>
    <xf numFmtId="0" fontId="23" fillId="25" borderId="26" xfId="0" applyFont="1" applyFill="1" applyBorder="1" applyAlignment="1">
      <alignment horizontal="center" vertical="center" wrapText="1"/>
    </xf>
    <xf numFmtId="0" fontId="23" fillId="26" borderId="23" xfId="0" applyFont="1" applyFill="1" applyBorder="1" applyAlignment="1">
      <alignment horizontal="center" vertical="center" wrapText="1"/>
    </xf>
    <xf numFmtId="0" fontId="23" fillId="26" borderId="24" xfId="0" applyFont="1" applyFill="1" applyBorder="1" applyAlignment="1">
      <alignment horizontal="center" vertical="center" wrapText="1"/>
    </xf>
    <xf numFmtId="0" fontId="23" fillId="25" borderId="27" xfId="0" applyFont="1" applyFill="1" applyBorder="1" applyAlignment="1">
      <alignment horizontal="center" vertical="center" wrapText="1"/>
    </xf>
    <xf numFmtId="0" fontId="23" fillId="26" borderId="26" xfId="0" applyFont="1" applyFill="1" applyBorder="1" applyAlignment="1">
      <alignment horizontal="center" vertical="center" wrapText="1"/>
    </xf>
    <xf numFmtId="177" fontId="0" fillId="0" borderId="12" xfId="49" applyFill="1" applyBorder="1" applyAlignment="1">
      <alignment horizontal="center" vertical="center" wrapText="1"/>
    </xf>
    <xf numFmtId="189" fontId="19" fillId="0" borderId="13" xfId="51" applyFont="1" applyFill="1" applyBorder="1" applyAlignment="1">
      <alignment horizontal="center" vertical="center" wrapText="1"/>
    </xf>
    <xf numFmtId="49" fontId="19" fillId="0" borderId="28" xfId="51" applyNumberFormat="1" applyFont="1" applyFill="1" applyBorder="1" applyAlignment="1">
      <alignment horizontal="center" vertical="center" wrapText="1"/>
    </xf>
    <xf numFmtId="9" fontId="0" fillId="0" borderId="13" xfId="58" applyFill="1" applyBorder="1" applyAlignment="1">
      <alignment horizontal="center" vertical="center" wrapText="1"/>
    </xf>
    <xf numFmtId="189" fontId="32" fillId="0" borderId="13" xfId="51" applyFont="1" applyFill="1" applyBorder="1" applyAlignment="1">
      <alignment horizontal="center" vertical="center" wrapText="1"/>
    </xf>
    <xf numFmtId="49" fontId="19" fillId="0" borderId="29" xfId="51" applyNumberFormat="1" applyFont="1" applyFill="1" applyBorder="1" applyAlignment="1">
      <alignment horizontal="center" vertical="center" wrapText="1"/>
    </xf>
    <xf numFmtId="49" fontId="19" fillId="0" borderId="29" xfId="0" applyNumberFormat="1" applyFont="1" applyFill="1" applyBorder="1" applyAlignment="1">
      <alignment horizontal="center" vertical="center" wrapText="1"/>
    </xf>
    <xf numFmtId="49" fontId="32" fillId="0" borderId="29" xfId="51" applyNumberFormat="1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vertical="center" wrapText="1"/>
    </xf>
    <xf numFmtId="9" fontId="0" fillId="0" borderId="12" xfId="58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8" fillId="0" borderId="31" xfId="0" applyFont="1" applyBorder="1" applyAlignment="1">
      <alignment horizontal="left" vertical="center" wrapText="1"/>
    </xf>
    <xf numFmtId="0" fontId="23" fillId="26" borderId="27" xfId="0" applyFont="1" applyFill="1" applyBorder="1" applyAlignment="1">
      <alignment horizontal="center" vertical="center" wrapText="1"/>
    </xf>
    <xf numFmtId="0" fontId="23" fillId="26" borderId="32" xfId="0" applyFont="1" applyFill="1" applyBorder="1" applyAlignment="1">
      <alignment horizontal="center" vertical="center" wrapText="1"/>
    </xf>
    <xf numFmtId="0" fontId="23" fillId="26" borderId="15" xfId="0" applyFont="1" applyFill="1" applyBorder="1" applyAlignment="1">
      <alignment horizontal="center" vertical="center" wrapText="1"/>
    </xf>
    <xf numFmtId="0" fontId="18" fillId="24" borderId="27" xfId="0" applyFont="1" applyFill="1" applyBorder="1" applyAlignment="1">
      <alignment horizontal="right" vertical="center" wrapText="1"/>
    </xf>
    <xf numFmtId="0" fontId="18" fillId="24" borderId="32" xfId="0" applyFont="1" applyFill="1" applyBorder="1" applyAlignment="1">
      <alignment horizontal="right" vertical="center" wrapText="1"/>
    </xf>
    <xf numFmtId="0" fontId="23" fillId="26" borderId="2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95250</xdr:rowOff>
    </xdr:from>
    <xdr:to>
      <xdr:col>0</xdr:col>
      <xdr:colOff>1304925</xdr:colOff>
      <xdr:row>3</xdr:row>
      <xdr:rowOff>266700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250"/>
          <a:ext cx="904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6"/>
  <sheetViews>
    <sheetView tabSelected="1" zoomScale="70" zoomScaleNormal="70" workbookViewId="0" topLeftCell="V20">
      <selection activeCell="AD24" sqref="AD24"/>
    </sheetView>
  </sheetViews>
  <sheetFormatPr defaultColWidth="11.421875" defaultRowHeight="12.75"/>
  <cols>
    <col min="1" max="1" width="19.8515625" style="7" customWidth="1"/>
    <col min="2" max="2" width="4.00390625" style="7" customWidth="1"/>
    <col min="3" max="3" width="14.28125" style="7" customWidth="1"/>
    <col min="4" max="4" width="4.421875" style="7" customWidth="1"/>
    <col min="5" max="5" width="28.00390625" style="7" customWidth="1"/>
    <col min="6" max="6" width="5.140625" style="7" customWidth="1"/>
    <col min="7" max="7" width="34.7109375" style="7" customWidth="1"/>
    <col min="8" max="8" width="6.00390625" style="7" customWidth="1"/>
    <col min="9" max="9" width="23.421875" style="7" customWidth="1"/>
    <col min="10" max="10" width="20.28125" style="7" customWidth="1"/>
    <col min="11" max="11" width="6.421875" style="7" customWidth="1"/>
    <col min="12" max="12" width="34.00390625" style="7" customWidth="1"/>
    <col min="13" max="13" width="20.8515625" style="7" customWidth="1"/>
    <col min="14" max="14" width="16.28125" style="7" customWidth="1"/>
    <col min="15" max="15" width="31.421875" style="7" customWidth="1"/>
    <col min="16" max="16" width="28.7109375" style="30" customWidth="1"/>
    <col min="17" max="17" width="24.421875" style="30" customWidth="1"/>
    <col min="18" max="18" width="15.7109375" style="30" customWidth="1"/>
    <col min="19" max="21" width="23.140625" style="30" customWidth="1"/>
    <col min="22" max="22" width="20.00390625" style="30" customWidth="1"/>
    <col min="23" max="23" width="17.00390625" style="30" customWidth="1"/>
    <col min="24" max="29" width="29.8515625" style="30" customWidth="1"/>
    <col min="30" max="30" width="31.7109375" style="7" customWidth="1"/>
    <col min="31" max="16384" width="11.421875" style="5" customWidth="1"/>
  </cols>
  <sheetData>
    <row r="1" spans="1:30" ht="22.5" customHeight="1">
      <c r="A1" s="95"/>
      <c r="B1" s="95"/>
      <c r="C1" s="96" t="s">
        <v>79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8"/>
      <c r="AD1" s="17" t="s">
        <v>80</v>
      </c>
    </row>
    <row r="2" spans="1:30" ht="25.5" customHeight="1">
      <c r="A2" s="95"/>
      <c r="B2" s="95"/>
      <c r="C2" s="99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1"/>
      <c r="AD2" s="17" t="s">
        <v>81</v>
      </c>
    </row>
    <row r="3" spans="1:30" ht="20.25" customHeight="1">
      <c r="A3" s="95"/>
      <c r="B3" s="95"/>
      <c r="C3" s="102" t="s">
        <v>3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4"/>
      <c r="AD3" s="17" t="s">
        <v>82</v>
      </c>
    </row>
    <row r="4" spans="1:30" ht="27.75" customHeight="1">
      <c r="A4" s="95"/>
      <c r="B4" s="95"/>
      <c r="C4" s="102" t="s">
        <v>4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4"/>
      <c r="AD4" s="18" t="s">
        <v>5</v>
      </c>
    </row>
    <row r="5" spans="1:30" ht="19.5" customHeight="1">
      <c r="A5" s="105" t="s">
        <v>83</v>
      </c>
      <c r="B5" s="105"/>
      <c r="C5" s="105"/>
      <c r="D5" s="105"/>
      <c r="E5" s="105"/>
      <c r="F5" s="105"/>
      <c r="G5" s="105"/>
      <c r="H5" s="46"/>
      <c r="I5" s="46"/>
      <c r="J5" s="46"/>
      <c r="K5" s="46"/>
      <c r="L5" s="46"/>
      <c r="M5" s="46" t="s">
        <v>111</v>
      </c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</row>
    <row r="6" spans="1:30" ht="24" customHeight="1" thickBot="1">
      <c r="A6" s="48" t="s">
        <v>84</v>
      </c>
      <c r="B6" s="49"/>
      <c r="C6" s="49"/>
      <c r="D6" s="49"/>
      <c r="E6" s="49" t="s">
        <v>94</v>
      </c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 t="s">
        <v>112</v>
      </c>
      <c r="X6" s="49"/>
      <c r="Y6" s="49"/>
      <c r="Z6" s="49"/>
      <c r="AA6" s="49"/>
      <c r="AB6" s="49"/>
      <c r="AC6" s="49"/>
      <c r="AD6" s="49"/>
    </row>
    <row r="7" spans="1:30" s="9" customFormat="1" ht="15" thickBot="1">
      <c r="A7" s="94"/>
      <c r="B7" s="94"/>
      <c r="C7" s="94"/>
      <c r="D7" s="94"/>
      <c r="E7" s="94"/>
      <c r="F7" s="94"/>
      <c r="G7" s="94"/>
      <c r="H7" s="50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51"/>
      <c r="Y7" s="51"/>
      <c r="Z7" s="51"/>
      <c r="AA7" s="51"/>
      <c r="AB7" s="51"/>
      <c r="AC7" s="51"/>
      <c r="AD7" s="45"/>
    </row>
    <row r="8" spans="1:30" ht="20.25" customHeight="1" thickBot="1">
      <c r="A8" s="77" t="s">
        <v>15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9"/>
      <c r="N8" s="52">
        <v>1</v>
      </c>
      <c r="O8" s="53">
        <v>2</v>
      </c>
      <c r="P8" s="53">
        <v>3</v>
      </c>
      <c r="Q8" s="53">
        <v>4</v>
      </c>
      <c r="R8" s="53">
        <v>5</v>
      </c>
      <c r="S8" s="53">
        <v>6</v>
      </c>
      <c r="T8" s="53">
        <v>7</v>
      </c>
      <c r="U8" s="53">
        <v>8</v>
      </c>
      <c r="V8" s="53">
        <v>9</v>
      </c>
      <c r="W8" s="53">
        <v>10</v>
      </c>
      <c r="X8" s="54">
        <v>11</v>
      </c>
      <c r="Y8" s="55">
        <v>12</v>
      </c>
      <c r="Z8" s="55">
        <v>13</v>
      </c>
      <c r="AA8" s="55">
        <v>14</v>
      </c>
      <c r="AB8" s="55">
        <v>15</v>
      </c>
      <c r="AC8" s="55">
        <v>16</v>
      </c>
      <c r="AD8" s="56">
        <v>17</v>
      </c>
    </row>
    <row r="9" spans="1:30" s="10" customFormat="1" ht="162.75" customHeight="1" thickBot="1">
      <c r="A9" s="57" t="s">
        <v>12</v>
      </c>
      <c r="B9" s="82" t="s">
        <v>13</v>
      </c>
      <c r="C9" s="82"/>
      <c r="D9" s="82" t="s">
        <v>2</v>
      </c>
      <c r="E9" s="82"/>
      <c r="F9" s="82" t="s">
        <v>14</v>
      </c>
      <c r="G9" s="82"/>
      <c r="H9" s="82" t="s">
        <v>6</v>
      </c>
      <c r="I9" s="82"/>
      <c r="J9" s="58" t="s">
        <v>10</v>
      </c>
      <c r="K9" s="82" t="s">
        <v>18</v>
      </c>
      <c r="L9" s="82"/>
      <c r="M9" s="58" t="s">
        <v>19</v>
      </c>
      <c r="N9" s="58" t="s">
        <v>85</v>
      </c>
      <c r="O9" s="58" t="s">
        <v>7</v>
      </c>
      <c r="P9" s="58" t="s">
        <v>8</v>
      </c>
      <c r="Q9" s="58" t="s">
        <v>11</v>
      </c>
      <c r="R9" s="58" t="s">
        <v>17</v>
      </c>
      <c r="S9" s="58" t="s">
        <v>16</v>
      </c>
      <c r="T9" s="59" t="s">
        <v>86</v>
      </c>
      <c r="U9" s="59" t="s">
        <v>87</v>
      </c>
      <c r="V9" s="58" t="s">
        <v>9</v>
      </c>
      <c r="W9" s="58" t="s">
        <v>1</v>
      </c>
      <c r="X9" s="59" t="s">
        <v>88</v>
      </c>
      <c r="Y9" s="59" t="s">
        <v>89</v>
      </c>
      <c r="Z9" s="59" t="s">
        <v>90</v>
      </c>
      <c r="AA9" s="59" t="s">
        <v>91</v>
      </c>
      <c r="AB9" s="59" t="s">
        <v>92</v>
      </c>
      <c r="AC9" s="59" t="s">
        <v>93</v>
      </c>
      <c r="AD9" s="60" t="s">
        <v>0</v>
      </c>
    </row>
    <row r="10" spans="1:30" ht="260.25" customHeight="1" thickBot="1">
      <c r="A10" s="90" t="s">
        <v>48</v>
      </c>
      <c r="B10" s="88">
        <v>18</v>
      </c>
      <c r="C10" s="88" t="s">
        <v>22</v>
      </c>
      <c r="D10" s="83">
        <v>71</v>
      </c>
      <c r="E10" s="83" t="s">
        <v>23</v>
      </c>
      <c r="F10" s="88">
        <v>159</v>
      </c>
      <c r="G10" s="88" t="s">
        <v>24</v>
      </c>
      <c r="H10" s="83">
        <v>139</v>
      </c>
      <c r="I10" s="83" t="s">
        <v>28</v>
      </c>
      <c r="J10" s="11">
        <v>1</v>
      </c>
      <c r="K10" s="11">
        <v>388</v>
      </c>
      <c r="L10" s="12" t="s">
        <v>30</v>
      </c>
      <c r="M10" s="11">
        <v>0</v>
      </c>
      <c r="N10" s="14" t="s">
        <v>71</v>
      </c>
      <c r="O10" s="38" t="s">
        <v>75</v>
      </c>
      <c r="P10" s="39" t="s">
        <v>76</v>
      </c>
      <c r="Q10" s="40" t="s">
        <v>113</v>
      </c>
      <c r="R10" s="14">
        <v>7</v>
      </c>
      <c r="S10" s="14">
        <v>7</v>
      </c>
      <c r="T10" s="14">
        <v>7</v>
      </c>
      <c r="U10" s="70">
        <f>T10/S10</f>
        <v>1</v>
      </c>
      <c r="V10" s="14" t="s">
        <v>71</v>
      </c>
      <c r="W10" s="14" t="s">
        <v>77</v>
      </c>
      <c r="X10" s="15" t="s">
        <v>71</v>
      </c>
      <c r="Y10" s="15" t="s">
        <v>71</v>
      </c>
      <c r="Z10" s="15" t="s">
        <v>71</v>
      </c>
      <c r="AA10" s="61">
        <v>50</v>
      </c>
      <c r="AB10" s="15" t="s">
        <v>104</v>
      </c>
      <c r="AC10" s="15" t="s">
        <v>71</v>
      </c>
      <c r="AD10" s="16" t="s">
        <v>117</v>
      </c>
    </row>
    <row r="11" spans="1:30" ht="124.5" customHeight="1" thickBot="1">
      <c r="A11" s="91"/>
      <c r="B11" s="89"/>
      <c r="C11" s="89"/>
      <c r="D11" s="84"/>
      <c r="E11" s="84"/>
      <c r="F11" s="89"/>
      <c r="G11" s="89"/>
      <c r="H11" s="84"/>
      <c r="I11" s="84"/>
      <c r="J11" s="11">
        <v>1</v>
      </c>
      <c r="K11" s="11">
        <v>388</v>
      </c>
      <c r="L11" s="12" t="s">
        <v>30</v>
      </c>
      <c r="M11" s="11">
        <v>0</v>
      </c>
      <c r="N11" s="14" t="s">
        <v>71</v>
      </c>
      <c r="O11" s="13" t="s">
        <v>41</v>
      </c>
      <c r="P11" s="12" t="s">
        <v>55</v>
      </c>
      <c r="Q11" s="11" t="s">
        <v>57</v>
      </c>
      <c r="R11" s="14">
        <v>0</v>
      </c>
      <c r="S11" s="14">
        <v>0</v>
      </c>
      <c r="T11" s="19" t="s">
        <v>71</v>
      </c>
      <c r="U11" s="19" t="s">
        <v>71</v>
      </c>
      <c r="V11" s="19" t="s">
        <v>71</v>
      </c>
      <c r="W11" s="19" t="s">
        <v>72</v>
      </c>
      <c r="X11" s="62" t="s">
        <v>71</v>
      </c>
      <c r="Y11" s="62" t="s">
        <v>71</v>
      </c>
      <c r="Z11" s="62" t="s">
        <v>71</v>
      </c>
      <c r="AA11" s="61">
        <v>10000</v>
      </c>
      <c r="AB11" s="62" t="s">
        <v>95</v>
      </c>
      <c r="AC11" s="63" t="s">
        <v>105</v>
      </c>
      <c r="AD11" s="62" t="s">
        <v>71</v>
      </c>
    </row>
    <row r="12" spans="1:30" ht="183.75" customHeight="1" thickBot="1">
      <c r="A12" s="92"/>
      <c r="B12" s="74"/>
      <c r="C12" s="74"/>
      <c r="D12" s="85"/>
      <c r="E12" s="85"/>
      <c r="F12" s="74"/>
      <c r="G12" s="74"/>
      <c r="H12" s="85"/>
      <c r="I12" s="85"/>
      <c r="J12" s="16">
        <v>1</v>
      </c>
      <c r="K12" s="16">
        <v>389</v>
      </c>
      <c r="L12" s="17" t="s">
        <v>31</v>
      </c>
      <c r="M12" s="16">
        <v>0</v>
      </c>
      <c r="N12" s="19" t="s">
        <v>71</v>
      </c>
      <c r="O12" s="18" t="s">
        <v>42</v>
      </c>
      <c r="P12" s="74" t="s">
        <v>52</v>
      </c>
      <c r="Q12" s="16" t="s">
        <v>58</v>
      </c>
      <c r="R12" s="19">
        <v>1</v>
      </c>
      <c r="S12" s="19">
        <v>0</v>
      </c>
      <c r="T12" s="19" t="s">
        <v>71</v>
      </c>
      <c r="U12" s="19" t="s">
        <v>71</v>
      </c>
      <c r="V12" s="19">
        <v>2302</v>
      </c>
      <c r="W12" s="19" t="s">
        <v>72</v>
      </c>
      <c r="X12" s="62">
        <v>87560497</v>
      </c>
      <c r="Y12" s="62">
        <v>70882154</v>
      </c>
      <c r="Z12" s="64">
        <f>Y12/X12</f>
        <v>0.8095220610728147</v>
      </c>
      <c r="AA12" s="61">
        <v>311703</v>
      </c>
      <c r="AB12" s="62" t="s">
        <v>96</v>
      </c>
      <c r="AC12" s="63" t="s">
        <v>120</v>
      </c>
      <c r="AD12" s="62" t="s">
        <v>118</v>
      </c>
    </row>
    <row r="13" spans="1:30" ht="113.25" customHeight="1" thickBot="1">
      <c r="A13" s="92"/>
      <c r="B13" s="74"/>
      <c r="C13" s="74"/>
      <c r="D13" s="85"/>
      <c r="E13" s="85"/>
      <c r="F13" s="74"/>
      <c r="G13" s="74"/>
      <c r="H13" s="85"/>
      <c r="I13" s="85"/>
      <c r="J13" s="20">
        <v>1</v>
      </c>
      <c r="K13" s="16">
        <v>390</v>
      </c>
      <c r="L13" s="17" t="s">
        <v>32</v>
      </c>
      <c r="M13" s="16">
        <v>0</v>
      </c>
      <c r="N13" s="19" t="s">
        <v>71</v>
      </c>
      <c r="O13" s="18" t="s">
        <v>43</v>
      </c>
      <c r="P13" s="74"/>
      <c r="Q13" s="16" t="s">
        <v>32</v>
      </c>
      <c r="R13" s="19">
        <v>0</v>
      </c>
      <c r="S13" s="21">
        <v>0</v>
      </c>
      <c r="T13" s="65" t="s">
        <v>71</v>
      </c>
      <c r="U13" s="65" t="s">
        <v>71</v>
      </c>
      <c r="V13" s="65" t="s">
        <v>71</v>
      </c>
      <c r="W13" s="19" t="s">
        <v>72</v>
      </c>
      <c r="X13" s="62">
        <v>0</v>
      </c>
      <c r="Y13" s="65">
        <v>0</v>
      </c>
      <c r="Z13" s="62" t="s">
        <v>71</v>
      </c>
      <c r="AA13" s="61">
        <v>311703</v>
      </c>
      <c r="AB13" s="62" t="s">
        <v>97</v>
      </c>
      <c r="AC13" s="66" t="s">
        <v>106</v>
      </c>
      <c r="AD13" s="62" t="s">
        <v>71</v>
      </c>
    </row>
    <row r="14" spans="1:30" ht="169.5" customHeight="1" thickBot="1">
      <c r="A14" s="92"/>
      <c r="B14" s="74"/>
      <c r="C14" s="74"/>
      <c r="D14" s="85"/>
      <c r="E14" s="85"/>
      <c r="F14" s="16">
        <v>160</v>
      </c>
      <c r="G14" s="17" t="s">
        <v>25</v>
      </c>
      <c r="H14" s="85"/>
      <c r="I14" s="85"/>
      <c r="J14" s="16">
        <v>1</v>
      </c>
      <c r="K14" s="16">
        <v>391</v>
      </c>
      <c r="L14" s="17" t="s">
        <v>33</v>
      </c>
      <c r="M14" s="16">
        <v>0</v>
      </c>
      <c r="N14" s="19" t="s">
        <v>71</v>
      </c>
      <c r="O14" s="18" t="s">
        <v>44</v>
      </c>
      <c r="P14" s="16" t="s">
        <v>53</v>
      </c>
      <c r="Q14" s="16" t="s">
        <v>54</v>
      </c>
      <c r="R14" s="19">
        <v>1</v>
      </c>
      <c r="S14" s="19">
        <v>0</v>
      </c>
      <c r="T14" s="65" t="s">
        <v>71</v>
      </c>
      <c r="U14" s="65" t="s">
        <v>71</v>
      </c>
      <c r="V14" s="19">
        <v>2308</v>
      </c>
      <c r="W14" s="19" t="s">
        <v>72</v>
      </c>
      <c r="X14" s="62" t="s">
        <v>71</v>
      </c>
      <c r="Y14" s="62" t="s">
        <v>71</v>
      </c>
      <c r="Z14" s="62" t="s">
        <v>71</v>
      </c>
      <c r="AA14" s="61">
        <v>10000</v>
      </c>
      <c r="AB14" s="62" t="s">
        <v>71</v>
      </c>
      <c r="AC14" s="66" t="s">
        <v>98</v>
      </c>
      <c r="AD14" s="65" t="s">
        <v>71</v>
      </c>
    </row>
    <row r="15" spans="1:30" ht="226.5" customHeight="1" thickBot="1">
      <c r="A15" s="92"/>
      <c r="B15" s="74"/>
      <c r="C15" s="74"/>
      <c r="D15" s="85"/>
      <c r="E15" s="85"/>
      <c r="F15" s="16">
        <v>161</v>
      </c>
      <c r="G15" s="17" t="s">
        <v>26</v>
      </c>
      <c r="H15" s="85"/>
      <c r="I15" s="85"/>
      <c r="J15" s="16">
        <v>1</v>
      </c>
      <c r="K15" s="16">
        <v>392</v>
      </c>
      <c r="L15" s="17" t="s">
        <v>34</v>
      </c>
      <c r="M15" s="16">
        <v>0</v>
      </c>
      <c r="N15" s="19" t="s">
        <v>71</v>
      </c>
      <c r="O15" s="18" t="s">
        <v>45</v>
      </c>
      <c r="P15" s="16" t="s">
        <v>56</v>
      </c>
      <c r="Q15" s="16" t="s">
        <v>59</v>
      </c>
      <c r="R15" s="19">
        <v>1</v>
      </c>
      <c r="S15" s="19">
        <v>0</v>
      </c>
      <c r="T15" s="65" t="s">
        <v>71</v>
      </c>
      <c r="U15" s="65" t="s">
        <v>71</v>
      </c>
      <c r="V15" s="65" t="s">
        <v>71</v>
      </c>
      <c r="W15" s="65" t="s">
        <v>71</v>
      </c>
      <c r="X15" s="62" t="s">
        <v>71</v>
      </c>
      <c r="Y15" s="62" t="s">
        <v>71</v>
      </c>
      <c r="Z15" s="62" t="s">
        <v>71</v>
      </c>
      <c r="AA15" s="61">
        <v>311703</v>
      </c>
      <c r="AB15" s="62" t="s">
        <v>71</v>
      </c>
      <c r="AC15" s="67" t="s">
        <v>99</v>
      </c>
      <c r="AD15" s="65" t="s">
        <v>71</v>
      </c>
    </row>
    <row r="16" spans="1:30" ht="155.25" customHeight="1" thickBot="1">
      <c r="A16" s="92"/>
      <c r="B16" s="74"/>
      <c r="C16" s="74"/>
      <c r="D16" s="85"/>
      <c r="E16" s="85"/>
      <c r="F16" s="74">
        <v>162</v>
      </c>
      <c r="G16" s="74" t="s">
        <v>27</v>
      </c>
      <c r="H16" s="85">
        <v>140</v>
      </c>
      <c r="I16" s="85" t="s">
        <v>29</v>
      </c>
      <c r="J16" s="16">
        <v>2.2</v>
      </c>
      <c r="K16" s="16">
        <v>393</v>
      </c>
      <c r="L16" s="17" t="s">
        <v>35</v>
      </c>
      <c r="M16" s="16">
        <v>14.87</v>
      </c>
      <c r="N16" s="19" t="s">
        <v>71</v>
      </c>
      <c r="O16" s="69" t="s">
        <v>73</v>
      </c>
      <c r="P16" s="19" t="s">
        <v>62</v>
      </c>
      <c r="Q16" s="19" t="s">
        <v>60</v>
      </c>
      <c r="R16" s="19">
        <f>2.2+1.9</f>
        <v>4.1</v>
      </c>
      <c r="S16" s="19">
        <v>2.2</v>
      </c>
      <c r="T16" s="19">
        <v>1.01</v>
      </c>
      <c r="U16" s="70">
        <f aca="true" t="shared" si="0" ref="U16:U21">T16/S16</f>
        <v>0.45909090909090905</v>
      </c>
      <c r="V16" s="19">
        <v>2304</v>
      </c>
      <c r="W16" s="19" t="s">
        <v>72</v>
      </c>
      <c r="X16" s="62">
        <v>8639702676</v>
      </c>
      <c r="Y16" s="65">
        <f>4844891200.29+571616981</f>
        <v>5416508181.29</v>
      </c>
      <c r="Z16" s="64">
        <f aca="true" t="shared" si="1" ref="Z16:Z21">Y16/X16</f>
        <v>0.6269322434366142</v>
      </c>
      <c r="AA16" s="61">
        <v>311703</v>
      </c>
      <c r="AB16" s="62" t="s">
        <v>100</v>
      </c>
      <c r="AC16" s="67" t="s">
        <v>122</v>
      </c>
      <c r="AD16" s="19" t="s">
        <v>119</v>
      </c>
    </row>
    <row r="17" spans="1:30" ht="152.25" customHeight="1" thickBot="1">
      <c r="A17" s="92"/>
      <c r="B17" s="74"/>
      <c r="C17" s="74"/>
      <c r="D17" s="85"/>
      <c r="E17" s="85"/>
      <c r="F17" s="74"/>
      <c r="G17" s="74"/>
      <c r="H17" s="85"/>
      <c r="I17" s="85"/>
      <c r="J17" s="16">
        <v>3.03</v>
      </c>
      <c r="K17" s="16">
        <v>394</v>
      </c>
      <c r="L17" s="17" t="s">
        <v>36</v>
      </c>
      <c r="M17" s="16">
        <v>0</v>
      </c>
      <c r="N17" s="19" t="s">
        <v>71</v>
      </c>
      <c r="O17" s="69" t="s">
        <v>74</v>
      </c>
      <c r="P17" s="19" t="s">
        <v>63</v>
      </c>
      <c r="Q17" s="19" t="s">
        <v>64</v>
      </c>
      <c r="R17" s="19">
        <f>0.33+1+1.7</f>
        <v>3.0300000000000002</v>
      </c>
      <c r="S17" s="19">
        <f>0.17</f>
        <v>0.17</v>
      </c>
      <c r="T17" s="19">
        <v>0</v>
      </c>
      <c r="U17" s="70">
        <f>T17/S17</f>
        <v>0</v>
      </c>
      <c r="V17" s="19">
        <v>2303</v>
      </c>
      <c r="W17" s="19" t="s">
        <v>72</v>
      </c>
      <c r="X17" s="62">
        <v>4377930962</v>
      </c>
      <c r="Y17" s="65">
        <v>15271666</v>
      </c>
      <c r="Z17" s="64">
        <f t="shared" si="1"/>
        <v>0.0034883295631101823</v>
      </c>
      <c r="AA17" s="61">
        <v>311703</v>
      </c>
      <c r="AB17" s="62" t="s">
        <v>101</v>
      </c>
      <c r="AC17" s="67" t="s">
        <v>121</v>
      </c>
      <c r="AD17" s="19" t="s">
        <v>119</v>
      </c>
    </row>
    <row r="18" spans="1:30" ht="165" customHeight="1" thickBot="1">
      <c r="A18" s="92"/>
      <c r="B18" s="74"/>
      <c r="C18" s="74"/>
      <c r="D18" s="85"/>
      <c r="E18" s="85"/>
      <c r="F18" s="74"/>
      <c r="G18" s="74"/>
      <c r="H18" s="85"/>
      <c r="I18" s="85"/>
      <c r="J18" s="16">
        <v>10600</v>
      </c>
      <c r="K18" s="16">
        <v>395</v>
      </c>
      <c r="L18" s="17" t="s">
        <v>37</v>
      </c>
      <c r="M18" s="16">
        <v>32753</v>
      </c>
      <c r="N18" s="19" t="s">
        <v>71</v>
      </c>
      <c r="O18" s="69" t="s">
        <v>114</v>
      </c>
      <c r="P18" s="19" t="s">
        <v>115</v>
      </c>
      <c r="Q18" s="19" t="s">
        <v>61</v>
      </c>
      <c r="R18" s="19">
        <f>8425.36+342.4</f>
        <v>8767.76</v>
      </c>
      <c r="S18" s="19">
        <f>4987.6+1147+7300</f>
        <v>13434.6</v>
      </c>
      <c r="T18" s="19">
        <v>807.6</v>
      </c>
      <c r="U18" s="70">
        <f t="shared" si="0"/>
        <v>0.06011343843508553</v>
      </c>
      <c r="V18" s="19">
        <v>2305</v>
      </c>
      <c r="W18" s="19" t="s">
        <v>72</v>
      </c>
      <c r="X18" s="62">
        <v>1310154054</v>
      </c>
      <c r="Y18" s="65">
        <v>290091277.48</v>
      </c>
      <c r="Z18" s="64">
        <f t="shared" si="1"/>
        <v>0.22141768488547534</v>
      </c>
      <c r="AA18" s="61">
        <v>311703</v>
      </c>
      <c r="AB18" s="62" t="s">
        <v>102</v>
      </c>
      <c r="AC18" s="67" t="s">
        <v>123</v>
      </c>
      <c r="AD18" s="19" t="s">
        <v>119</v>
      </c>
    </row>
    <row r="19" spans="1:30" ht="156.75" customHeight="1" thickBot="1">
      <c r="A19" s="92"/>
      <c r="B19" s="74"/>
      <c r="C19" s="74"/>
      <c r="D19" s="85"/>
      <c r="E19" s="85"/>
      <c r="F19" s="74"/>
      <c r="G19" s="74"/>
      <c r="H19" s="85"/>
      <c r="I19" s="85"/>
      <c r="J19" s="16">
        <v>1</v>
      </c>
      <c r="K19" s="16">
        <v>396</v>
      </c>
      <c r="L19" s="17" t="s">
        <v>38</v>
      </c>
      <c r="M19" s="16">
        <v>3</v>
      </c>
      <c r="N19" s="19" t="s">
        <v>71</v>
      </c>
      <c r="O19" s="69" t="s">
        <v>116</v>
      </c>
      <c r="P19" s="19" t="s">
        <v>66</v>
      </c>
      <c r="Q19" s="19" t="s">
        <v>65</v>
      </c>
      <c r="R19" s="19">
        <v>1</v>
      </c>
      <c r="S19" s="19">
        <v>1</v>
      </c>
      <c r="T19" s="19">
        <v>0</v>
      </c>
      <c r="U19" s="70">
        <f t="shared" si="0"/>
        <v>0</v>
      </c>
      <c r="V19" s="19">
        <v>2306</v>
      </c>
      <c r="W19" s="19" t="s">
        <v>127</v>
      </c>
      <c r="X19" s="62">
        <v>3775761722</v>
      </c>
      <c r="Y19" s="62">
        <v>302215589.61</v>
      </c>
      <c r="Z19" s="64">
        <f t="shared" si="1"/>
        <v>0.08004095911272656</v>
      </c>
      <c r="AA19" s="61">
        <v>311703</v>
      </c>
      <c r="AB19" s="62" t="s">
        <v>96</v>
      </c>
      <c r="AC19" s="63" t="s">
        <v>124</v>
      </c>
      <c r="AD19" s="19" t="s">
        <v>119</v>
      </c>
    </row>
    <row r="20" spans="1:30" ht="128.25" customHeight="1" thickBot="1">
      <c r="A20" s="92"/>
      <c r="B20" s="74"/>
      <c r="C20" s="74"/>
      <c r="D20" s="85"/>
      <c r="E20" s="85"/>
      <c r="F20" s="74"/>
      <c r="G20" s="74"/>
      <c r="H20" s="85"/>
      <c r="I20" s="85"/>
      <c r="J20" s="20">
        <v>1</v>
      </c>
      <c r="K20" s="16">
        <v>397</v>
      </c>
      <c r="L20" s="17" t="s">
        <v>39</v>
      </c>
      <c r="M20" s="16">
        <v>0</v>
      </c>
      <c r="N20" s="19" t="s">
        <v>71</v>
      </c>
      <c r="O20" s="69" t="s">
        <v>46</v>
      </c>
      <c r="P20" s="19" t="s">
        <v>68</v>
      </c>
      <c r="Q20" s="19" t="s">
        <v>67</v>
      </c>
      <c r="R20" s="19">
        <v>0</v>
      </c>
      <c r="S20" s="19">
        <v>0</v>
      </c>
      <c r="T20" s="62" t="s">
        <v>71</v>
      </c>
      <c r="U20" s="62" t="s">
        <v>71</v>
      </c>
      <c r="V20" s="62" t="s">
        <v>71</v>
      </c>
      <c r="W20" s="19" t="s">
        <v>72</v>
      </c>
      <c r="X20" s="62">
        <v>0</v>
      </c>
      <c r="Y20" s="62" t="s">
        <v>71</v>
      </c>
      <c r="Z20" s="62" t="s">
        <v>71</v>
      </c>
      <c r="AA20" s="61">
        <v>10000</v>
      </c>
      <c r="AB20" s="62" t="s">
        <v>97</v>
      </c>
      <c r="AC20" s="62" t="s">
        <v>71</v>
      </c>
      <c r="AD20" s="65" t="s">
        <v>71</v>
      </c>
    </row>
    <row r="21" spans="1:30" ht="143.25" customHeight="1" thickBot="1">
      <c r="A21" s="93"/>
      <c r="B21" s="75"/>
      <c r="C21" s="75"/>
      <c r="D21" s="86"/>
      <c r="E21" s="86"/>
      <c r="F21" s="75"/>
      <c r="G21" s="75"/>
      <c r="H21" s="86"/>
      <c r="I21" s="86"/>
      <c r="J21" s="22">
        <v>3</v>
      </c>
      <c r="K21" s="22">
        <v>398</v>
      </c>
      <c r="L21" s="23" t="s">
        <v>40</v>
      </c>
      <c r="M21" s="22">
        <v>0</v>
      </c>
      <c r="N21" s="19" t="s">
        <v>71</v>
      </c>
      <c r="O21" s="69" t="s">
        <v>47</v>
      </c>
      <c r="P21" s="19" t="s">
        <v>69</v>
      </c>
      <c r="Q21" s="19" t="s">
        <v>70</v>
      </c>
      <c r="R21" s="24">
        <v>0</v>
      </c>
      <c r="S21" s="24">
        <v>1</v>
      </c>
      <c r="T21" s="24">
        <v>0</v>
      </c>
      <c r="U21" s="70">
        <f t="shared" si="0"/>
        <v>0</v>
      </c>
      <c r="V21" s="19">
        <v>2307</v>
      </c>
      <c r="W21" s="19" t="s">
        <v>126</v>
      </c>
      <c r="X21" s="62">
        <v>3360892533</v>
      </c>
      <c r="Y21" s="65">
        <v>25253622</v>
      </c>
      <c r="Z21" s="64">
        <f t="shared" si="1"/>
        <v>0.007513962958362763</v>
      </c>
      <c r="AA21" s="61">
        <v>10000</v>
      </c>
      <c r="AB21" s="62" t="s">
        <v>103</v>
      </c>
      <c r="AC21" s="68" t="s">
        <v>125</v>
      </c>
      <c r="AD21" s="19" t="s">
        <v>119</v>
      </c>
    </row>
    <row r="22" spans="1:30" ht="12" customHeight="1" thickBot="1">
      <c r="A22" s="2"/>
      <c r="B22" s="8"/>
      <c r="C22" s="1"/>
      <c r="D22" s="25"/>
      <c r="E22" s="2"/>
      <c r="F22" s="8"/>
      <c r="G22" s="1"/>
      <c r="H22" s="25"/>
      <c r="I22" s="2"/>
      <c r="J22" s="26"/>
      <c r="K22" s="8"/>
      <c r="L22" s="1"/>
      <c r="M22" s="27"/>
      <c r="N22" s="1"/>
      <c r="O22" s="1"/>
      <c r="P22" s="6"/>
      <c r="Q22" s="6"/>
      <c r="R22" s="6"/>
      <c r="S22" s="6"/>
      <c r="T22" s="6"/>
      <c r="U22" s="6"/>
      <c r="V22" s="6"/>
      <c r="W22" s="6"/>
      <c r="X22" s="8"/>
      <c r="Y22" s="8"/>
      <c r="Z22" s="8"/>
      <c r="AA22" s="8"/>
      <c r="AB22" s="8"/>
      <c r="AC22" s="8"/>
      <c r="AD22" s="6"/>
    </row>
    <row r="23" spans="1:30" ht="25.5" customHeight="1" thickBot="1">
      <c r="A23" s="80" t="s">
        <v>50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3">
        <f>SUM(X10:X22)</f>
        <v>21552002444</v>
      </c>
      <c r="Y23" s="44"/>
      <c r="Z23" s="44"/>
      <c r="AA23" s="44"/>
      <c r="AB23" s="44"/>
      <c r="AC23" s="44"/>
      <c r="AD23" s="28"/>
    </row>
    <row r="24" spans="1:23" ht="15" thickBot="1">
      <c r="A24" s="29"/>
      <c r="B24" s="30"/>
      <c r="C24" s="29"/>
      <c r="D24" s="30"/>
      <c r="E24" s="29"/>
      <c r="F24" s="30"/>
      <c r="G24" s="29"/>
      <c r="H24" s="30"/>
      <c r="I24" s="29"/>
      <c r="J24" s="30"/>
      <c r="K24" s="30"/>
      <c r="L24" s="29"/>
      <c r="M24" s="30"/>
      <c r="N24" s="29"/>
      <c r="O24" s="29"/>
      <c r="P24" s="7"/>
      <c r="Q24" s="7"/>
      <c r="R24" s="7"/>
      <c r="S24" s="7"/>
      <c r="T24" s="7"/>
      <c r="U24" s="7"/>
      <c r="V24" s="7"/>
      <c r="W24" s="7"/>
    </row>
    <row r="25" spans="1:30" ht="14.25">
      <c r="A25" s="31"/>
      <c r="B25" s="32"/>
      <c r="C25" s="33"/>
      <c r="D25" s="32"/>
      <c r="E25" s="33"/>
      <c r="F25" s="32"/>
      <c r="G25" s="33"/>
      <c r="H25" s="32"/>
      <c r="I25" s="33"/>
      <c r="J25" s="32"/>
      <c r="K25" s="32"/>
      <c r="L25" s="33"/>
      <c r="M25" s="32"/>
      <c r="N25" s="33"/>
      <c r="O25" s="33"/>
      <c r="P25" s="4"/>
      <c r="Q25" s="4"/>
      <c r="R25" s="4"/>
      <c r="S25" s="4"/>
      <c r="T25" s="4"/>
      <c r="U25" s="4"/>
      <c r="V25" s="4"/>
      <c r="W25" s="4"/>
      <c r="X25" s="32"/>
      <c r="Y25" s="32"/>
      <c r="Z25" s="32"/>
      <c r="AA25" s="32"/>
      <c r="AB25" s="32"/>
      <c r="AC25" s="32"/>
      <c r="AD25" s="34"/>
    </row>
    <row r="26" spans="1:30" ht="42.75" customHeight="1">
      <c r="A26" s="35"/>
      <c r="B26" s="8"/>
      <c r="C26" s="1"/>
      <c r="D26" s="8"/>
      <c r="E26" s="1"/>
      <c r="F26" s="8"/>
      <c r="L26" s="1" t="s">
        <v>49</v>
      </c>
      <c r="M26" s="8"/>
      <c r="N26" s="1"/>
      <c r="O26" s="8"/>
      <c r="P26" s="8"/>
      <c r="Q26" s="87" t="s">
        <v>20</v>
      </c>
      <c r="R26" s="87"/>
      <c r="S26" s="87"/>
      <c r="T26" s="42"/>
      <c r="U26" s="42"/>
      <c r="V26" s="6"/>
      <c r="W26" s="6"/>
      <c r="X26" s="8"/>
      <c r="Y26" s="8"/>
      <c r="Z26" s="8"/>
      <c r="AA26" s="8"/>
      <c r="AB26" s="8"/>
      <c r="AC26" s="8"/>
      <c r="AD26" s="36"/>
    </row>
    <row r="27" spans="1:30" ht="14.25">
      <c r="A27" s="35"/>
      <c r="B27" s="8"/>
      <c r="C27" s="1"/>
      <c r="D27" s="8"/>
      <c r="E27" s="1"/>
      <c r="F27" s="8"/>
      <c r="L27" s="1"/>
      <c r="M27" s="8"/>
      <c r="N27" s="1"/>
      <c r="O27" s="8"/>
      <c r="P27" s="8"/>
      <c r="Q27" s="1"/>
      <c r="R27" s="1"/>
      <c r="S27" s="6"/>
      <c r="T27" s="6"/>
      <c r="U27" s="6"/>
      <c r="V27" s="6"/>
      <c r="W27" s="6"/>
      <c r="X27" s="8"/>
      <c r="Y27" s="8"/>
      <c r="Z27" s="8"/>
      <c r="AA27" s="8"/>
      <c r="AB27" s="8"/>
      <c r="AC27" s="8"/>
      <c r="AD27" s="36"/>
    </row>
    <row r="28" spans="1:30" ht="14.25">
      <c r="A28" s="35"/>
      <c r="B28" s="8"/>
      <c r="C28" s="1"/>
      <c r="D28" s="8"/>
      <c r="E28" s="1"/>
      <c r="F28" s="8"/>
      <c r="L28" s="1"/>
      <c r="M28" s="8"/>
      <c r="N28" s="1"/>
      <c r="O28" s="8"/>
      <c r="P28" s="8"/>
      <c r="Q28" s="1"/>
      <c r="R28" s="1"/>
      <c r="S28" s="1"/>
      <c r="T28" s="1"/>
      <c r="U28" s="1"/>
      <c r="V28" s="1"/>
      <c r="W28" s="1"/>
      <c r="X28" s="8"/>
      <c r="Y28" s="8"/>
      <c r="Z28" s="8"/>
      <c r="AA28" s="8"/>
      <c r="AB28" s="8"/>
      <c r="AC28" s="8"/>
      <c r="AD28" s="37"/>
    </row>
    <row r="29" spans="1:30" ht="14.25">
      <c r="A29" s="35"/>
      <c r="B29" s="8"/>
      <c r="C29" s="1"/>
      <c r="D29" s="8"/>
      <c r="E29" s="1"/>
      <c r="F29" s="8"/>
      <c r="L29" s="1" t="s">
        <v>110</v>
      </c>
      <c r="M29" s="8"/>
      <c r="N29" s="1"/>
      <c r="O29" s="8"/>
      <c r="P29" s="8"/>
      <c r="Q29" s="1" t="s">
        <v>110</v>
      </c>
      <c r="R29" s="1"/>
      <c r="S29" s="1"/>
      <c r="T29" s="1"/>
      <c r="U29" s="1"/>
      <c r="V29" s="1"/>
      <c r="W29" s="1"/>
      <c r="X29" s="8"/>
      <c r="Y29" s="8"/>
      <c r="Z29" s="8"/>
      <c r="AA29" s="8"/>
      <c r="AB29" s="8"/>
      <c r="AC29" s="8"/>
      <c r="AD29" s="37"/>
    </row>
    <row r="30" spans="1:30" ht="14.25">
      <c r="A30" s="35"/>
      <c r="B30" s="8"/>
      <c r="C30" s="1"/>
      <c r="D30" s="8"/>
      <c r="E30" s="1"/>
      <c r="F30" s="8"/>
      <c r="L30" s="1"/>
      <c r="M30" s="8"/>
      <c r="N30" s="1"/>
      <c r="O30" s="8"/>
      <c r="P30" s="8"/>
      <c r="Q30" s="1"/>
      <c r="R30" s="1"/>
      <c r="S30" s="1"/>
      <c r="T30" s="1"/>
      <c r="U30" s="1"/>
      <c r="V30" s="1"/>
      <c r="W30" s="1"/>
      <c r="X30" s="8"/>
      <c r="Y30" s="8"/>
      <c r="Z30" s="8"/>
      <c r="AA30" s="8"/>
      <c r="AB30" s="8"/>
      <c r="AC30" s="8"/>
      <c r="AD30" s="37"/>
    </row>
    <row r="31" spans="1:30" ht="25.5" customHeight="1">
      <c r="A31" s="35"/>
      <c r="B31" s="8"/>
      <c r="C31" s="2"/>
      <c r="D31" s="8"/>
      <c r="E31" s="1"/>
      <c r="F31" s="8"/>
      <c r="L31" s="76" t="s">
        <v>107</v>
      </c>
      <c r="M31" s="76"/>
      <c r="N31" s="1"/>
      <c r="O31" s="8"/>
      <c r="P31" s="8"/>
      <c r="Q31" s="76" t="s">
        <v>108</v>
      </c>
      <c r="R31" s="76"/>
      <c r="S31" s="76"/>
      <c r="T31" s="43"/>
      <c r="U31" s="43"/>
      <c r="V31" s="1"/>
      <c r="W31" s="1"/>
      <c r="X31" s="8"/>
      <c r="Y31" s="8"/>
      <c r="Z31" s="8"/>
      <c r="AA31" s="8"/>
      <c r="AB31" s="8"/>
      <c r="AC31" s="8"/>
      <c r="AD31" s="37"/>
    </row>
    <row r="32" spans="1:30" ht="15">
      <c r="A32" s="35"/>
      <c r="B32" s="8"/>
      <c r="C32" s="2"/>
      <c r="D32" s="8"/>
      <c r="E32" s="1"/>
      <c r="F32" s="8"/>
      <c r="L32" s="1" t="s">
        <v>109</v>
      </c>
      <c r="M32" s="8"/>
      <c r="N32" s="1"/>
      <c r="O32" s="8"/>
      <c r="P32" s="8"/>
      <c r="Q32" s="1" t="s">
        <v>51</v>
      </c>
      <c r="R32" s="1"/>
      <c r="S32" s="1"/>
      <c r="T32" s="1"/>
      <c r="U32" s="1"/>
      <c r="V32" s="1"/>
      <c r="W32" s="1"/>
      <c r="X32" s="8"/>
      <c r="Y32" s="8"/>
      <c r="Z32" s="8"/>
      <c r="AA32" s="8"/>
      <c r="AB32" s="8"/>
      <c r="AC32" s="8"/>
      <c r="AD32" s="37"/>
    </row>
    <row r="33" spans="1:30" ht="14.25">
      <c r="A33" s="35"/>
      <c r="B33" s="8"/>
      <c r="C33" s="1"/>
      <c r="D33" s="8"/>
      <c r="E33" s="1"/>
      <c r="F33" s="8"/>
      <c r="G33" s="1"/>
      <c r="H33" s="8"/>
      <c r="I33" s="1"/>
      <c r="J33" s="8"/>
      <c r="K33" s="8"/>
      <c r="L33" s="1"/>
      <c r="M33" s="8"/>
      <c r="N33" s="1"/>
      <c r="O33" s="1"/>
      <c r="P33" s="1"/>
      <c r="Q33" s="1"/>
      <c r="R33" s="1"/>
      <c r="S33" s="1"/>
      <c r="T33" s="1"/>
      <c r="U33" s="1"/>
      <c r="V33" s="1"/>
      <c r="W33" s="1"/>
      <c r="X33" s="8"/>
      <c r="Y33" s="8"/>
      <c r="Z33" s="8"/>
      <c r="AA33" s="8"/>
      <c r="AB33" s="8"/>
      <c r="AC33" s="8"/>
      <c r="AD33" s="37"/>
    </row>
    <row r="34" spans="1:30" ht="14.25">
      <c r="A34" s="35"/>
      <c r="B34" s="8"/>
      <c r="C34" s="1"/>
      <c r="D34" s="8"/>
      <c r="E34" s="1"/>
      <c r="F34" s="8"/>
      <c r="G34" s="1"/>
      <c r="H34" s="8"/>
      <c r="I34" s="1"/>
      <c r="J34" s="8"/>
      <c r="K34" s="8"/>
      <c r="L34" s="1"/>
      <c r="M34" s="8"/>
      <c r="N34" s="1"/>
      <c r="O34" s="1"/>
      <c r="P34" s="1"/>
      <c r="Q34" s="1"/>
      <c r="R34" s="1"/>
      <c r="S34" s="1"/>
      <c r="T34" s="1"/>
      <c r="U34" s="1"/>
      <c r="V34" s="1"/>
      <c r="W34" s="1"/>
      <c r="X34" s="8"/>
      <c r="Y34" s="8"/>
      <c r="Z34" s="8"/>
      <c r="AA34" s="8"/>
      <c r="AB34" s="8"/>
      <c r="AC34" s="8"/>
      <c r="AD34" s="37"/>
    </row>
    <row r="35" spans="1:30" ht="31.5" customHeight="1" thickBot="1">
      <c r="A35" s="71" t="s">
        <v>21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3"/>
    </row>
    <row r="36" ht="14.25">
      <c r="A36" s="41" t="s">
        <v>78</v>
      </c>
    </row>
  </sheetData>
  <sheetProtection/>
  <mergeCells count="32">
    <mergeCell ref="A7:G7"/>
    <mergeCell ref="A1:B4"/>
    <mergeCell ref="C1:AC1"/>
    <mergeCell ref="C2:AC2"/>
    <mergeCell ref="C3:AC3"/>
    <mergeCell ref="C4:AC4"/>
    <mergeCell ref="A5:G5"/>
    <mergeCell ref="A10:A21"/>
    <mergeCell ref="B10:B21"/>
    <mergeCell ref="C10:C21"/>
    <mergeCell ref="D10:D21"/>
    <mergeCell ref="E10:E21"/>
    <mergeCell ref="F10:F13"/>
    <mergeCell ref="F16:F21"/>
    <mergeCell ref="I16:I21"/>
    <mergeCell ref="H9:I9"/>
    <mergeCell ref="D9:E9"/>
    <mergeCell ref="K9:L9"/>
    <mergeCell ref="H16:H21"/>
    <mergeCell ref="Q26:S26"/>
    <mergeCell ref="G10:G13"/>
    <mergeCell ref="I10:I15"/>
    <mergeCell ref="A35:AD35"/>
    <mergeCell ref="G16:G21"/>
    <mergeCell ref="Q31:S31"/>
    <mergeCell ref="P12:P13"/>
    <mergeCell ref="A8:M8"/>
    <mergeCell ref="A23:W23"/>
    <mergeCell ref="L31:M31"/>
    <mergeCell ref="F9:G9"/>
    <mergeCell ref="B9:C9"/>
    <mergeCell ref="H10:H15"/>
  </mergeCells>
  <printOptions horizontalCentered="1"/>
  <pageMargins left="0" right="0" top="0.1968503937007874" bottom="0.1968503937007874" header="0.31496062992125984" footer="0.31496062992125984"/>
  <pageSetup fitToHeight="37" fitToWidth="1" horizontalDpi="300" verticalDpi="300" orientation="landscape" paperSize="5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Usuario de Windows</cp:lastModifiedBy>
  <cp:lastPrinted>2019-01-17T20:46:41Z</cp:lastPrinted>
  <dcterms:created xsi:type="dcterms:W3CDTF">2012-06-01T17:13:38Z</dcterms:created>
  <dcterms:modified xsi:type="dcterms:W3CDTF">2020-02-05T15:43:19Z</dcterms:modified>
  <cp:category/>
  <cp:version/>
  <cp:contentType/>
  <cp:contentStatus/>
</cp:coreProperties>
</file>