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10" yWindow="105" windowWidth="13725" windowHeight="8010" tabRatio="608"/>
  </bookViews>
  <sheets>
    <sheet name="Hoja1" sheetId="1" r:id="rId1"/>
    <sheet name="Hoja2" sheetId="2" r:id="rId2"/>
    <sheet name="Hoja3" sheetId="3" r:id="rId3"/>
  </sheets>
  <definedNames>
    <definedName name="_xlnm._FilterDatabase" localSheetId="0" hidden="1">Hoja1!$A$18:$WVT$164</definedName>
  </definedNames>
  <calcPr calcId="145621"/>
</workbook>
</file>

<file path=xl/calcChain.xml><?xml version="1.0" encoding="utf-8"?>
<calcChain xmlns="http://schemas.openxmlformats.org/spreadsheetml/2006/main">
  <c r="I156" i="1" l="1"/>
  <c r="I154" i="1" l="1"/>
  <c r="D23" i="3" l="1"/>
  <c r="D22" i="3"/>
  <c r="B20" i="3"/>
  <c r="I150" i="1" l="1"/>
  <c r="I149" i="1"/>
  <c r="I116" i="1" l="1"/>
  <c r="I109" i="1" l="1"/>
  <c r="I108" i="1"/>
  <c r="I107" i="1"/>
  <c r="I82" i="1" l="1"/>
  <c r="I71" i="1"/>
  <c r="I70" i="1"/>
  <c r="I69" i="1"/>
  <c r="I68" i="1"/>
  <c r="I58" i="1"/>
  <c r="I67" i="1"/>
  <c r="I57" i="1"/>
  <c r="I56" i="1"/>
  <c r="I55" i="1"/>
  <c r="H51" i="1"/>
  <c r="I51" i="1" s="1"/>
  <c r="I54" i="1"/>
  <c r="I53" i="1"/>
  <c r="I52" i="1"/>
  <c r="I50" i="1"/>
  <c r="I49" i="1"/>
  <c r="I48" i="1"/>
  <c r="I47" i="1"/>
  <c r="I46" i="1"/>
  <c r="I45" i="1"/>
  <c r="I44" i="1"/>
  <c r="I43" i="1"/>
  <c r="I42" i="1"/>
  <c r="I41" i="1"/>
  <c r="I40" i="1"/>
  <c r="I39" i="1"/>
  <c r="I38" i="1"/>
  <c r="H37" i="1"/>
  <c r="I37" i="1" s="1"/>
  <c r="H36" i="1"/>
  <c r="I36" i="1" s="1"/>
  <c r="H35" i="1"/>
  <c r="I35" i="1" s="1"/>
  <c r="I34" i="1"/>
  <c r="H33" i="1"/>
  <c r="I33" i="1" s="1"/>
  <c r="H32" i="1"/>
  <c r="I32" i="1" s="1"/>
  <c r="H31" i="1"/>
  <c r="I31" i="1" s="1"/>
  <c r="H30" i="1"/>
  <c r="I30" i="1" s="1"/>
  <c r="H22" i="1"/>
  <c r="I22" i="1" s="1"/>
  <c r="H29" i="1"/>
  <c r="I29" i="1" s="1"/>
  <c r="H28" i="1"/>
  <c r="I28" i="1" s="1"/>
  <c r="H27" i="1"/>
  <c r="I27" i="1" s="1"/>
  <c r="H26" i="1"/>
  <c r="I26" i="1" s="1"/>
  <c r="H25" i="1"/>
  <c r="I25" i="1" s="1"/>
  <c r="H24" i="1"/>
  <c r="I24" i="1" s="1"/>
  <c r="H23" i="1"/>
  <c r="I23" i="1" s="1"/>
  <c r="I21" i="1"/>
  <c r="I20" i="1"/>
  <c r="C12" i="1" l="1"/>
</calcChain>
</file>

<file path=xl/comments1.xml><?xml version="1.0" encoding="utf-8"?>
<comments xmlns="http://schemas.openxmlformats.org/spreadsheetml/2006/main">
  <authors>
    <author>Microsoft Office User</author>
  </authors>
  <commentList>
    <comment ref="C60" authorId="0">
      <text>
        <r>
          <rPr>
            <b/>
            <sz val="10"/>
            <color rgb="FF000000"/>
            <rFont val="Tahoma"/>
            <family val="2"/>
          </rPr>
          <t>Microsoft Office User:</t>
        </r>
        <r>
          <rPr>
            <sz val="10"/>
            <color rgb="FF000000"/>
            <rFont val="Tahoma"/>
            <family val="2"/>
          </rPr>
          <t xml:space="preserve">
</t>
        </r>
        <r>
          <rPr>
            <sz val="10"/>
            <color rgb="FF000000"/>
            <rFont val="Tahoma"/>
            <family val="2"/>
          </rPr>
          <t>$4.280.000 obra e interventoria</t>
        </r>
      </text>
    </comment>
  </commentList>
</comments>
</file>

<file path=xl/sharedStrings.xml><?xml version="1.0" encoding="utf-8"?>
<sst xmlns="http://schemas.openxmlformats.org/spreadsheetml/2006/main" count="996" uniqueCount="198">
  <si>
    <t>PLAN ANUAL DE ADQUISICIONES</t>
  </si>
  <si>
    <t>A. INFORMACIÓN GENERAL DE LA ENTIDAD</t>
  </si>
  <si>
    <t>Nombre</t>
  </si>
  <si>
    <t>AMABLE EICE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</si>
  <si>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</si>
  <si>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</si>
  <si>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17 No. 16-00 CAM 5 PISO</t>
  </si>
  <si>
    <t>Teléfono</t>
  </si>
  <si>
    <t>7417100 EXT. 123</t>
  </si>
  <si>
    <t>Página web</t>
  </si>
  <si>
    <t>www.armeniaamable.gov.co</t>
  </si>
  <si>
    <t>Misión y visión</t>
  </si>
  <si>
    <t>Perspectiva estratégica</t>
  </si>
  <si>
    <t>AMABLE, empresa industrial y comercial del estado que tiene como objetivo fundamental el diseño e implementación del Sistema Estratégico de Transporte Público - SETP, basado en la operación organizada y moderna del transporte público y fundamentados en el direccionamiento estratégico, encaminados a satisfacer las necesidades de la ciudadanía, haciendo uso adecuado de los recursos a través de personal idóneo, motivados y comprometidos con la efectividad y mejoramiento continuo de todos sus procesos y la Contribución al fortalecimiento institucional, conforme al documento CONPES 3572 de 2012, cuenta con una Gerencia, Subgerencia y Control Interno, adicionalmente hay un equipo de profesionales y personal de apoyo contratista para el acompañamiento técnico requerido para desarrollar los componentes del proyecto SETP.</t>
  </si>
  <si>
    <t>Información de contacto</t>
  </si>
  <si>
    <t>Gerente : JAMES CASTAÑO HERRERA                                                                                                                                       Teléfono: 7417100                                                                                                                                                                                     Celular: 3147913253                                                                                                                                                                                 Correo Electrónico: amable@armenia.gov.co</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</si>
  <si>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</si>
  <si>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</si>
  <si>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</si>
  <si>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</si>
  <si>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</si>
  <si>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</si>
  <si>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</si>
  <si>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</si>
  <si>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</si>
  <si>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</si>
  <si>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</si>
  <si>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</si>
  <si>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</si>
  <si>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</si>
  <si>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</si>
  <si>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</si>
  <si>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Arrendamiento de un bodega ubicada en la calle 51 no.10-61, bodega 9- armenia, Quindío, para el almacenamiento, seguridad y custodia del archivo de la empresa amable E.I.C.E., atendiendo los lineamientos y normas técnicas acorde a lo establecido en la ley 594/2000 y 1712 de 2014.</t>
  </si>
  <si>
    <t xml:space="preserve">11 MESES </t>
  </si>
  <si>
    <t>CONTRATACION DIRECTA</t>
  </si>
  <si>
    <t xml:space="preserve">FUNCIONAMIENTO </t>
  </si>
  <si>
    <t>N/A</t>
  </si>
  <si>
    <t>Gerente : JAMES CASTAÑO HERRERA                                  Teléfono:7414484                                                                         Celular: 3147913253                                                                      Correo Electrónico: amable@armenia.gov.co</t>
  </si>
  <si>
    <t>Adquisición a través de una Compañía de Seguros legalmente constituida y autorizada por la Superintendencia Financiera para operar en el país, con sucursal en Armenia y ofrecer ramos de seguros, el consorcio o la Unión temporal (conformado(s) por Compañías de seguros legalmente constituidas y autorizadas por la Superintendencia Financiera para operar en el país y ofrecer ramos de seguros), que expida las pólizas de seguros cuyos ramos se especifican en la presente invitación, con el fin de celebrar contrato de seguros para amparar los diferentes intereses asegurables, los bienes de propiedad de la Entidad, teniendo en cuenta los aspectos técnicos y la estructura de los ramos exigidos.</t>
  </si>
  <si>
    <t>Selección Abreviada</t>
  </si>
  <si>
    <t>3 MESES</t>
  </si>
  <si>
    <t>LICITACION PUBLICA</t>
  </si>
  <si>
    <t>5 MESES</t>
  </si>
  <si>
    <t>DE ENCARGO FIDUCIARIO PARA LA ADMINISTRACIÓN DE LOS RECURSOS DE LA EMPRESA AMABLE EICE EN LA IMPLEMENTACIÓN DEL SISTEMA ESTRATEGICO DE TRANSPORTE PUBLICO - SETP ARMENIA</t>
  </si>
  <si>
    <t xml:space="preserve">inversion ente territorial </t>
  </si>
  <si>
    <r>
      <t>Prestar servicios de internet por medio de fibra óptica y wif para las instalaciones de la empresa AMABLE E.I.C.E</t>
    </r>
    <r>
      <rPr>
        <sz val="9"/>
        <color indexed="8"/>
        <rFont val="Arial"/>
        <family val="2"/>
      </rPr>
      <t>.</t>
    </r>
  </si>
  <si>
    <t xml:space="preserve">MINIMA CUANTIA </t>
  </si>
  <si>
    <t>FUNVIONAMIENTO</t>
  </si>
  <si>
    <t>PRESTACION SERVICIO</t>
  </si>
  <si>
    <t xml:space="preserve">Funcionamiento </t>
  </si>
  <si>
    <r>
      <t>“</t>
    </r>
    <r>
      <rPr>
        <sz val="9"/>
        <color indexed="8"/>
        <rFont val="Arial"/>
        <family val="2"/>
      </rPr>
      <t>Prestar servicios de soporte, actualización, mantenimiento y servicios de hosting para la ventanilla única virtual y pagina web de la empresa Amable en el marco de la política de gobierno digital”.</t>
    </r>
  </si>
  <si>
    <t>C. NECESIDADES ADICIONALES</t>
  </si>
  <si>
    <t>Posibles códigos UNSPSC</t>
  </si>
  <si>
    <t>4 MESES</t>
  </si>
  <si>
    <t>PRESTAR SERVICIOS DE MANTENIMIENTO Y SOPORTE AL SOFTWARE DENOMINADO PUBLIFINANZAS, EL CUAL APOYA LOS DIFERENTES PROCESOS DEL ÁREA FINANCIERA EN LA EMPRESA AMABLE E.I.C.E.</t>
  </si>
  <si>
    <t>12 meses</t>
  </si>
  <si>
    <t xml:space="preserve">6 MESES </t>
  </si>
  <si>
    <t>Prestar servicios profesionales de acompañamiento jurídico a los diferentes procesos administrativos y de contratación en el marco del  proyecto   del   Sistema   Estratégico   de   Transporte   Publico,- de  Armenia.</t>
  </si>
  <si>
    <t>Prestar servicios profesionales especializados de apoyo técnico a la gerencia, en los procesos presupuestales y financieros de la empresa Amable EICE, en el marco del convenio de cofinanciación.</t>
  </si>
  <si>
    <t>Prestación de servicios profesionales especializados para el desarrollo, seguimiento y acompañamiento del componente operacional en el proceso de estructuración técnica, legal y financiera e implementación y puesta en marcha del SETP de Armenia.</t>
  </si>
  <si>
    <t xml:space="preserve">Prestar servicios profesionales especializados en la planeación estratégica del proyecto del sistema estratégico de transporte público de armenia en la empresa Amable EICE.
</t>
  </si>
  <si>
    <t>Prestar servicios profesionales especializados en la coordinación del área administrativa y financiera de AMABLE EICE. en el marco del convenio de cofinanciación</t>
  </si>
  <si>
    <t>Prestar servicios profesionales especializados para el acompañamiento de los procesos contables de la empresa Amable del proyecto del sistema estratégico de transporte público de Armenia, bajo los parámetros del manual financiero expedido por el Ministerio de Transporte</t>
  </si>
  <si>
    <t xml:space="preserve">Prestar servicios profesionales Especializados en derecho para la coordinación y acompañamiento del componente jurídico en el proceso de estructuración, implementación y puesta en marcha del SETP </t>
  </si>
  <si>
    <t xml:space="preserve">Prestar servicios profesionales en el área de tesorería en procesos de pagos en cumplimiento del Manual Financiero del SETP y apoyo en el área financiera en el marco de la implementación del Sistema Estratégico de Transporte Público de Armenia.
</t>
  </si>
  <si>
    <t>Prestar servicios de apoyo a la gestión para la organización, conservación y administración integral de la documentación referente al archivo de gestión, asi como apoyo labores administrativas de la empresa AMABLE E.I.C,E.</t>
  </si>
  <si>
    <t>MISIÓN: Planear, gestionar, desarrollar e implementar el Sistema Estratégico de Transporte Público de Armenia, contribuyendo a la construcción de una ciudad moderna que contribuya a un cambio en los comportamientos sociales, con un plan de movilidad inteligente e incluyente, mejorando la calidad de vida de todos los habitantes.                                                                                                     
VISIÓN: La empresa Amable E.I.C.E. en el año 2025 tendrá un Sistema Estratégico de Transporte Público S.E.T.P.  Implementado y en operación en la ciudad de Armenia. Mejorando la movilidad, calidad de vida y el desarrollo sostenible de la ciudad, respondiendo a las necesidades de los usuarios de transporte y generando una nueva cultura ciudadana en torno a él.</t>
  </si>
  <si>
    <t>Prestar servicios profesionales especializados en la coordinación del área de planeación, para la ejecución de las herramientas de seguimiento y control para el cumplimiento del plan de acción y de las metas de Amable EICE.</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</si>
  <si>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</si>
  <si>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</si>
  <si>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servicios profesionales especializados para la asesoría jurídica a la Gerencia de AMABLE EICE, para el alistamiento y entrada en operación del Sistema Estratégico de Transporte Público de Armenia</t>
  </si>
  <si>
    <t>PRESTAR SERVICIOS PARA LA REVISORÍA FISCAL AL INTERIOR DE LA EMPRESA AMABLE E.I.C.E.</t>
  </si>
  <si>
    <t>2 MESES 16 DIAS</t>
  </si>
  <si>
    <t xml:space="preserve">Prestar servicios profesionales para el desarrollo y acompañamiento del componente tecnológico del proceso de estructuración técnica, legal y financiera y validación para la implementación y puesta en marcha del SETP de Armenia. </t>
  </si>
  <si>
    <t>“Prestar servicios profesionales para el acompañamiento a la gerencia en la  consolidación de los estudios económicos y estudios del sector requeridos, para los procesos precontractuales  adelantados por AMABLE EICE en el marco de la implementación y puesta en marcha del SETP Armenia.”</t>
  </si>
  <si>
    <t>Prestar servicios profesionales para la representación judicial y acompañamiento administrativo a la empresa industrial y comercial del estado AMABLE</t>
  </si>
  <si>
    <t>Prestar los servicios profesionales para el mantenimiento y mejoramiento del modelo integrado de planeación y gestión (MIPG) y el sistema integrado de gestión de la calidad de la entidad en desarrollo del sistema estratégico de transporte público - SETP de la ciudad de Armenia, dando cumplimiento a la normatividad vigente</t>
  </si>
  <si>
    <t>Prestar servicios de apoyo a la gestión para la organización conservación y administración integral de la documentación referente al archivo de gestión, así como apoyo labores administrativas de la empresa Amable E.I.C.E de Armenia</t>
  </si>
  <si>
    <t>“Prestar servicios profesionales para el apoyo a la gerencia en temas del  área administrativa y financiera del ente gestor Amable EICE”</t>
  </si>
  <si>
    <t xml:space="preserve">Prestar servicios profesionales en las actividades de comunicación, publicidad, así como marketing de sus estrategias y actividades para la estrategia comunicacional en el marco de la implementación del SETP de Armenia”
</t>
  </si>
  <si>
    <t>Prestar servicios de apoyo a la gestión para la organización, control conservación y administración integral de la documentación referente tanto al archivo central, como expediente del archivo de la gestión contractual de la empresa Amable EICE de la ciudad de Armenia</t>
  </si>
  <si>
    <t>PRESTACIÓN DE SERVICIOS DE APOYO A LA GESTIÓN DOCUMENTAL PARA LA IMPLEMENTACIÓN DE LOS PLANES Y PROCESOS DE LA GESTIÓN DOCUMENTAL DE LA EMPRESA INDUSTRIAL Y COMERCIAL DEL ESTADO AMABLE EICE.</t>
  </si>
  <si>
    <t>PRESTAR SERVICIOS PROFESIONALES PARA LA ADQUISICIÓN PREDIAL POR ENAJENACIÓN VOLUNTARIA O EXPROPIACIÓN ADMINISTRATIVA O JUDICIAL PARA LOS PREDIOS DE LOS PROYECTOS ESTABLECIDOS EN EL PLAN DE ACCIÓN DE LA ENTIDAD EN EL MARCO DE LA IMPLEMENTACIÓN DEL SETP DE ARMENIA</t>
  </si>
  <si>
    <t xml:space="preserve">PRESTAR SERVICIO PROFESIONAL PARA EL APOYO TÉCNICO A LA GERENCIA PARA LA ESTRUCTURACIÓN DEL COMPONENTE SOCIAL DEL ÁREA DE OPERACIONES Y LA SOCIALIZACIÓN DEL SETP UNA VEZ VALIDADA LA ETLF ELABORADO POR EL ENTE GESTOR AMABLE EICE.
</t>
  </si>
  <si>
    <t>PRESTAR SERVICIOS PROFESIONALES EN SEGURIDAD Y SALUD EN EL TRABAJO PARA ADELANTAR LA FORMULACIÓN, EL SEGUIMIENTO, REGISTRO Y REPORTE DE LOS PROGRAMAS RELACIONADOS CON EL SISTEMA SST EN EL MARCO DE LA IMPLEMENTACIÓN DEL SISTEMA ESTRATÉGICO DE TRANSPORTE PÚBLICO DE ARMENIA</t>
  </si>
  <si>
    <t>PRESTAR APOYO TÉCNICO AL ÁREA JURÍDICA DE LA EMPRESA AMABLE - EICE  - EN LO RELACIONADO CON ACTOS ADMINISTRATIVOS, PROCESOS CONTRACTUALES, PROCESOS JUDICIALES, DERECHOS DE PETICIÓN, ENTRE OTROS, ENCAMINADO AL SEGUIMIENTO, CONTROL, VIGILANCIA Y EJECUCIÓN DE CADA PROCESO</t>
  </si>
  <si>
    <t>PRESTAR SERVICIOS DE APOYO A LA GESTIÓN PARA REALIZAR ACTIVIDADES ASISTENCIALES PARA LA IMPLEMENTACIÓN DEL SISTEMA ESTRATÉGICO DE TRANSPORTE SETP — ARMENIA</t>
  </si>
  <si>
    <t>Prestar servicios profesionales para realizar acompañamiento técnico en verificación de diseños arquitectónicos, urbanístico de los proyectos para el cierre de la ETLF y demás actuaciones técnicas que se requieran en el desarrollo y puesta en marcha del sistema estratégico de transporte publico la ciudad de Armenia</t>
  </si>
  <si>
    <t>PRESTAR SERVICIOS PROFESIONALES EN EL DISEÑO DE MATERIALES PUBLICITARIOS Y PROMOCIONALES DE BTL Y ATL PARA EL POSICIONAMIENTO DE LA IMAGEN Y PUESTA EN MARCHA DEL SETP</t>
  </si>
  <si>
    <t>PRESTACIÓN DE SERVICIOS PROFESIONALES EN EL PROCESO DEL CARGUE, PUBLICACIÓN, ACTUALIZACIÓN Y REVISIÓN DE TODA LA INFORMACIÓN CONTRACTUAL EN LAS PLATAFORMAS SECOP, SIA OBSERVA, SIGEP EN LA ENTIDAD EN EL MARCO DE LA EJECUCIÓN DE LOS PROYECTOS PARA LA IMPLEMENTACIÓN DEL SISTEMA ESTRATÉGICO DE TRANSPORTE PÚBLICO DE ARMENIA</t>
  </si>
  <si>
    <t>PRESTAR SERVICIOS PROFESIONALES EN INGENIERÍA CIVIL PARA EL APOYO Y ACOMPAÑAMIENTO A LA SUPERVISIÓN DE LOS PROYECTOS DEL COMPONENTE DE INFRAESTRUCTURA EN EL MARCO DEL SISTEMA ESTRATÉGICO DE TRANSPORTE PÚBLICO DE ARMENIA</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</si>
  <si>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</si>
  <si>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PRESTAR SERVICIOS PROFESIONALES PARA EL APOYO Y ACOMPAÑAMIENTO DEL COMPONENTE AMBIENTAL EN EL MARCO DE LOS PROYECTOS DEL SETP ARMENIA.</t>
  </si>
  <si>
    <t>12 MESES</t>
  </si>
  <si>
    <t>Adecuación centro de control de flota</t>
  </si>
  <si>
    <t>Construccion del terminal de ruta Aeropuerto y obras complementarias</t>
  </si>
  <si>
    <t>Interventoria construccion del terminal de ruta Aeropuerto y obras complementarias</t>
  </si>
  <si>
    <t>Adquisicion predial para la Construccion del Terminal de ruta La Patria</t>
  </si>
  <si>
    <t>Adquisicion actualizacion del sistema del centro de control  y de la red semaforica de la ciudad de armenia</t>
  </si>
  <si>
    <t>Interventoria adquisicion actualizacion del sistema del centro de control  y de la red semaforica de la ciudad de armenia</t>
  </si>
  <si>
    <t>Estudios y diseños Terminal de ruta La Patria, guaduales de la villa, Limonar</t>
  </si>
  <si>
    <t>Estudios y diseños de la implementación de red semaforica</t>
  </si>
  <si>
    <t>6 MESES</t>
  </si>
  <si>
    <t>1 MES</t>
  </si>
  <si>
    <t>13 MESES</t>
  </si>
  <si>
    <t>LICITACION</t>
  </si>
  <si>
    <t>INVERSION</t>
  </si>
  <si>
    <t>Cultura ciudadana</t>
  </si>
  <si>
    <r>
      <rPr>
        <b/>
        <sz val="9"/>
        <color indexed="8"/>
        <rFont val="Arial"/>
        <family val="2"/>
      </rPr>
      <t>ACTUALIZO:</t>
    </r>
    <r>
      <rPr>
        <sz val="9"/>
        <color indexed="8"/>
        <rFont val="Arial"/>
        <family val="2"/>
      </rPr>
      <t xml:space="preserve"> LUZ GABRIELA GIRALDO RAMIREZ  CONTRATISTA  AMABLE EICE.
</t>
    </r>
    <r>
      <rPr>
        <b/>
        <sz val="9"/>
        <color indexed="8"/>
        <rFont val="Arial"/>
        <family val="2"/>
      </rPr>
      <t>REVISÓ PARTE TÉCNICA</t>
    </r>
    <r>
      <rPr>
        <sz val="9"/>
        <color indexed="8"/>
        <rFont val="Arial"/>
        <family val="2"/>
      </rPr>
      <t xml:space="preserve">: LUZ GABRIELA GIRALDO RAMIREZ CONTRATISTA  AMABLE EICE.
</t>
    </r>
    <r>
      <rPr>
        <b/>
        <sz val="9"/>
        <color indexed="8"/>
        <rFont val="Arial"/>
        <family val="2"/>
      </rPr>
      <t>REVISÓ PARTE JURÍDICA</t>
    </r>
    <r>
      <rPr>
        <sz val="9"/>
        <color indexed="8"/>
        <rFont val="Arial"/>
        <family val="2"/>
      </rPr>
      <t xml:space="preserve">:CARLOS MARIO RAMIREZ OSORIOS V ABOGADO CONTRATISTA AMABLE EICE. 
 </t>
    </r>
    <r>
      <rPr>
        <b/>
        <sz val="9"/>
        <color indexed="8"/>
        <rFont val="Arial"/>
        <family val="2"/>
      </rPr>
      <t>APROBÓ:</t>
    </r>
    <r>
      <rPr>
        <sz val="9"/>
        <color indexed="8"/>
        <rFont val="Arial"/>
        <family val="2"/>
      </rPr>
      <t xml:space="preserve"> JAMES CASTAÑO HERRERA GERENTE DE AMABLE EICE.</t>
    </r>
  </si>
  <si>
    <t xml:space="preserve">NOTA:  LA CONTRATACIÓN REALIZADA CON  APORTES DE LA NACIÓN SE REALIZARÁN POR MEDIO DE REGULACIÓN BID (BANCO INTERAMERICANO DE DESARROLLO) </t>
  </si>
  <si>
    <t xml:space="preserve">El Plan Anual de Adquisiciones para la vigencia 2024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</si>
  <si>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Prestación de servicios de apoyo a la gestion para la realización de levantamientos topográficos, planimétricos  y minutas de linderos para identificación e individualización de predios que hacen parte del cierre de los anexos explicativos del proyecto calle 50 tramo II, pendientes de transferencia de dominio a favor del municipio de Armenia Quindío
</t>
  </si>
  <si>
    <t xml:space="preserve">Prestar servicios profesionales, en el area de tesoreria en procesos de pagos en cumplimiento  del manual financiero del SETP Y apoyo en el area financiera en marco de la implementacion del Sistema Estrategico de transporte Publico de Armenia. </t>
  </si>
  <si>
    <t>PRESTAR SERVICIOS PROFESIONALES ESPECIALIZADOS EN LA COORDINACIÓN DEL ÁREA ADMINISTRATIVA Y FINANCIERA DE AMABLE EICE</t>
  </si>
  <si>
    <t>PRESTAR SERVICIOS PROFESIONALES ESPECIALIZADOS EN LA PLANEACIÓN ESTRATÉGICA DEL PROYECTO DEL SISTEMA ESTRATÉGICO DE TRANSPORTE PÚBLICO DE ARMENIA EN LA EMPRESA AMABLE EICE</t>
  </si>
  <si>
    <t>PRESTAR SERVICIOS PROFESIONALES ESPECIALIZADOS EN LA COORDINACIÓN DEL ÁREA DE PLANEACIÓN, PARA LA EJECUCIÓN DE LAS HERRAMIENTAS DE SEGUIMIENTO Y CONTROL PARA EL CUMPLIMIENTO DEL PLAN DE ACCIÓN Y DE LAS METAS DE AMABLE EICE</t>
  </si>
  <si>
    <t>PRESTAR SERVICIOS DE APOYO A LA GESTIÓN PARA LA ORGANIZACIÓN, CONSERVACIÓN Y ADMINISTRACIÓN INTEGRAL DE LA DOCUMENTACIÓN REFERENTE AL ARCHIVO DE GESTIÓN, ASI COMO APOYO LABORES ADMINISTRATIVAS DE LA EMPRESA AMABLE E.I.C.E.</t>
  </si>
  <si>
    <t>PRESTAR SERVICIOS PROFESIONALES ESPECIALIZADOS PARA LA COORDINACIÓN Y ACOMPAÑAMIENTO DEL COMPONENTE JURÍDICO EN EL PROCESO DE ESTRUCTURACIÓN, IMPLEMENTACIÓN Y PUESTA EN MARCHA DEL SETP ARMENIA</t>
  </si>
  <si>
    <t>PRESTAR SERVICIOS PROFESIONALES DE ACOMPAÑAMIENTO JURÍDICO A LOS DIFERENTES PROCESOS ADMINISTRATIVOS Y DE CONTRATACIÓN EN EL MARCO DEL PROYECTO DEL SISTEMA ESTRATÉGICO DE TRANSPORTE PUBLICO,- DE ARMENIA</t>
  </si>
  <si>
    <t>PRESTAR SERVICIOS PROFESIONALES ESPECIALIZADOS PARA LA ASESORÍA JURÍDICA A LA GERENCIA DE AMABLE EICE, PARA EL ALISTAMIENTO Y ENTRADA EN OPERACIÓN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</si>
  <si>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</si>
  <si>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</si>
  <si>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PRESTACIÓN DE SERVICIOS PROFESIONALES PARA EL DESARROLLO, SEGUIMIENTO Y ACOMPAÑAMIENTO DEL COMPONENTE OPERACIONAL EN EL PROCESO DE ESTRUCTURACIÓN TÉCNICA, LEGAL Y FINANCIERA E IMPLEMENTACIÓN Y PUESTA EN MARCHA DEL SETP DE ARMENIA.</t>
  </si>
  <si>
    <t>“CONTRATAR LA ADQUISICIÓN DEL USO DE (5) LICENCIAS DE PRODUCTOS WINDOWS, (5) LICENCIAS DE MICROSOFT OFFICE, (6) LICENCIAS DE ANTIVURIS PARA LOS COMPUTADORES QUE SON PROPIEDAD DE AMABLE E.I.C.E y UN (01) DISCO DURO EXTERNO DE 2TB”.</t>
  </si>
  <si>
    <t>CONTRATO DE SUMINISTRO</t>
  </si>
  <si>
    <t>PRESTACIÓN DE SERVICIOS DE APOYO A LA GESTIÓN DOCUMENTAL PARA LA IMPLEMENTACIÓN DE LOS PLANES Y PROCESOS DE LA GESTIÓN DOCUMENTAL DE LA EMPRESA INDUSTRIAL Y COMERCIAL DEL ESTADO AMABLE EICE</t>
  </si>
  <si>
    <t>PRESTAR SERVICIOS PROFESIONALES  DE APOYO A LA GESTION  A LA GERENCIA, EN LOS PROCESOS PRESUPUESTALES Y FINANCIEROS DE LA EMPRESA AMABLE EICE, EN EL MARCO DEL CONVENIO DE COFINANCIACIÒN</t>
  </si>
  <si>
    <t>Prestar servicios profesionales para el desarrollo y acompañamiento del componente tecnológico del proceso de estructuración técnica, legal y financiera y validación para la implementación y puesta en marcha del SETP de Armenia.</t>
  </si>
  <si>
    <t>PRESTAR SERVICIOS DE APOYO A LA GESTIÓN AL ÁREA JURÍDICA DE LA EMPRESA AMABLE - EICE  -</t>
  </si>
  <si>
    <t>PRESTAR SERVICIOS PROFESIONALES EN APOYO A LA ESTRUCTURACION DE  PUBLICITARIOS Y PROMOCIONALES DE BTL Y ATL PARA EL POSICIONAMIENTO DE LA IMAGEN Y PUESTA EN MARCHA DEL SETP.</t>
  </si>
  <si>
    <t>PRESTAR SERVICIOS PROFESIONALES PARA LA ADQUISICIÓN PREDIAL POR ENAJENACIÓN VOLUNTARIA, EXPROPIACIÓN ADMINISTRATIVA O JUDICIAL PARA LOS PREDIOS DE LOS PROYECTOS ESTABLECIDOS EN EL PLAN DE ACCIÓN DE LA ENTIDAD EN EL MARCO DE LA IMPLEMENTACIÓN DEL SETP DE ARMENIA</t>
  </si>
  <si>
    <t>PRESTAR SERVICIOS PROFESIONALES EN EL AREA DE INGENIERÍA CIVIL PARA EL APOYO Y ACOMPAÑAMIENTO DE LOS PROYECTOS DEL COMPONENTE DE INFRAESTRUCTURA EN EL MARCO DEL SISTEMA ESTRATÉGICO DE TRANSPORTE PÚBLICO DE ARMENIA</t>
  </si>
  <si>
    <t xml:space="preserve">Prestar servicios profesionales especializados en la coordinación del área administrativa y financiera de AMABLE EICE. </t>
  </si>
  <si>
    <t>Prestar servicios profesionales Especializados para la coordinación y acompañamiento del componente jurídico en el proceso de estructuración, implementación y puesta en marcha del SETP</t>
  </si>
  <si>
    <t>Prestar servicios de apoyo a la gestión para la organización, conservación y administración integral de la documentación referente al archivo de gestión del area administrativa y financiera, asi como apoyo en labores administrativas de la empresa AMABLE E.I.C,E.</t>
  </si>
  <si>
    <t>Prestar servicios profesionales especializados en la planeación estratégica del proyecto del sistema estratégico de transporte público de armenia en la empresa Amable EICE.</t>
  </si>
  <si>
    <t xml:space="preserve">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t>
  </si>
  <si>
    <t>Prestacion servicios profesionales  para el desarrollo, seguimiento y acompañamiento del componente operacional en el proceso de estructuracion tècnica, legal y financiera e implementaciòn y puesta en marcha del SETP de Armenia</t>
  </si>
  <si>
    <t>PRESTAR SERVICIOS PROFESIONALES PARA EL ACOMPAÑAMIENTO A LA GERENCIA EN LA CONSOLIDACION DE LOS ESTUDIOS ECONOMICOS Y ESTUDIOS DEL SECTOR REQUERIDOS, PARALOS PROCESOS PRECONTRACTUALES ADELANTADOS POR AMABLE EICE EN EL MARCO DE LA IMPLEMENTACION Y PUESTA EN MARCHA DEL SETP DE ARMENIA</t>
  </si>
  <si>
    <t>Prestar servicios profesionales en el área de tesorería en cumplimiento del Manual Financiero del SETP y apoyo en el área financiera en el marco de la implementación del Sistema Estratégico de Transporte Público de Armenia.</t>
  </si>
  <si>
    <t>“Prestar servicios profesionales para la representación judicial y acompañamiento administrativo a la empresa industrial y comercial del estado AMABLE.</t>
  </si>
  <si>
    <t>Prestar servicios profesionales para el apoyo y acompañamiento del componente ambiental en el marco del los proyectos del SETP Armenia.</t>
  </si>
  <si>
    <t>PRESTAR SERVICIO PROFESIONAL PARA EL APOYO TÉCNICO A LA GERENCIA PARA LA ESTRUCTURACIÓN DEL COMPONENTE SOCIAL DEL ÁREA DE OPERACIONES Y LA SOCIALIZACIÓN DEL SETP UNA VEZ VALIDADA LA ETLF ELABORADO POR EL ENTE GESTOR AMABLE EICE</t>
  </si>
  <si>
    <t>Prestar servicios profesionales en las actividades de comunicación, publicidad, así como marketing de sus estrategias y actividades para la estrategia comunicacional en el marco de la implementación del SETP de Armenia”</t>
  </si>
  <si>
    <t>20 DIAS</t>
  </si>
  <si>
    <t>Prestar servicios profesionales  para el acompañamiento de los procesos contables de la empresa Amable del proyecto del sistema estratégico de transporte público de Armenia, bajo los parámetros del manual financiero expedido por el Ministerio de Transporte</t>
  </si>
  <si>
    <t xml:space="preserve">PRESTACIÓN DE SERVICIOS PROFESIONALES EN EL AREA DE SISTEMAS DE LA EMPRESA INDUSTRIAL Y COMERCIAL DEL ESTADO AMABLE EICE. </t>
  </si>
  <si>
    <t>3 MES 5 DIAS</t>
  </si>
  <si>
    <t>PRESTAR SERVICIOS PROFESIONALES A LA EMPRESA AMABLE E.I.C.E. APOYANDO JURIDICAMENTE LAS ACTIVIDADES NECESARIAS PARA LA ENTRADA EN OPERACIÓN DEL SISTEMA ESTRATÉGICO DE TRANSPORTE PÚBLICO DE ARMENIA.</t>
  </si>
  <si>
    <t>LEONARDO</t>
  </si>
  <si>
    <t>JUAN CARLOS</t>
  </si>
  <si>
    <t>3 MESES 5 DIAS</t>
  </si>
  <si>
    <t>“PRESTAR SERVICIOS PROFESIONALES para saneamiento y gestión predial de inmuebles en el
marco del proyecto SETP.</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</si>
  <si>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</si>
  <si>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de apoyo a la gestión para la organización conservación y administración integral de la documentación referente al archivo de gestión, así como apoyo labores administrativas de la empresa Amable E.I.C.E de Armenia.</t>
  </si>
  <si>
    <t xml:space="preserve">“PRESTAR SERVICIOS DE APOYO A LA GESTION AL AREA JURIDICA DE LA EMPRESA AMABLE E.I.C.E”. </t>
  </si>
  <si>
    <t>Prestar servicios profesionales en el área de tesorería en procesos de pagos en cumplimiento del Manual Financiero del SETP y apoyo en el área financiera en el marco de la implementación del Sistema Estratégico de Transporte Público de Armenia.</t>
  </si>
  <si>
    <t>Prestar servicios profesionales especializados en la coordinación del área administrativa y financiera de AMABLE EICE.</t>
  </si>
  <si>
    <t>Prestar servicios de apoyo a la gestión para la organización, control conservación y administración integral de la documentación referente tanto al archivo central, como expediente del archivo de la gestión contractual de la empresa Amable EICE de la ciudad de Armenia.”</t>
  </si>
  <si>
    <t>“PRESTAR SERVICIOS PROFESIONALES ESPECIALIZADOS PARA LA COORDINACIÓN Y ACOMPAÑAMIENTO DEL COMPONENTE JURÍDICO EN EL PROCESO DE ESTRUCTURACIÓN, IMPLEMENTACIÓN Y PUESTA EN MARCHA DEL SETP ARMENIA.”</t>
  </si>
  <si>
    <t>PRESTAR SERVICIOS PROFESIONALES PARA EL DESARROLLO Y ACOMPAÑAMIENTO DEL COMPONENTE TECNOLÓGICO DEL PROCESO DE ESTRUCTURACIÓN TÉCNICA, LEGAL Y FINANCIERA Y VALIDACIÓN PARA LA IMPLEMENTACIÓN Y PUESTA EN MARCHA DEL SETP DE ARMENIA, BAJO LOS PARAMETROS DEL DOCUMENTO CONPES 3572 DE 2009 Y OTROS QUE LOS COMPLEMENTEN Y MODIFIQUEN.</t>
  </si>
  <si>
    <t>Prestar servicios profesionales  de apoyo técnico a la gerencia, en los procesos presupuestales y financieros de la empresa Amable EICE, en el marco del convenio de cofinanciación.</t>
  </si>
  <si>
    <t>“PRESTAR SERVICIOS PROFESIONALES PARA REALIZAR EL
ACOMPAÑAMIENTO TÉCNICO EN VERIFICACIÓN DE DISEÑOS ARQUITECTÓNICOS,
URBANÍSTICOS DE LOS PROYECTOS DE INFRAESTRUCTURA Y DEMÁS ACTUACIONES
TÉCNICAS QUE SE REQUIERAN EN EL DESARROLLO Y PUESTA EN MARCHA DEL SISTEMA
ESTRATÉGICO DE TRANSPORTE PUBLICO LA CIUDAD DE ARMENIA”</t>
  </si>
  <si>
    <t>Prestación de servicios de apoyo a la gestión documental para la implementación de los planes y procesos de la gestión documental de la empresa industrial y comercial del estado AMABLE EICE.</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</si>
  <si>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</si>
  <si>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“PRESTAR SERVICIOS PROFESIONALES EN SEGURIDAD Y SALUD EN EL TRABAJO PARA ADELANTAR LA
FORMULACIÓN, EL SEGUIMIENTO, REGISTRO Y REPORTE DE LOS PROGRAMAS RELACIONADOS CON EL
SISTEMA SST EN EL MARCO DE LA fase de la transición para la puesta en marcha DEL SISTEMA ESTRATÉGICO
DE TRANSPORTE PÚBLICO DE ARMENIA.”</t>
  </si>
  <si>
    <t>PRESTAR SERVICIOS PROFESIONALES ESPECIALIZADOS EN LA COORDINACIÓN DEL ÁREA DE PLANEACIÓN, PARA LA EJECUCIÓN DE LAS HERRAMIENTAS DE SEGUIMIENTO Y CONTROL PARA EL CUMPLIMIENTO DEL PLAN DE ACCIÓN Y DE LAS METAS DE AMABLE EICE.</t>
  </si>
  <si>
    <t>“PRESTAR SERVICIOS PROFESIONALES ESPECIALIZADOS PARA LA ASESORÍA JURÍDICA A LA GERENCIA DE AMABLE EICE, PARA EL ALISTAMIENTO Y ENTRADA EN OPERACIÓN DEL SISTEMA ESTRATÉGICO DE TRANSPORTE PÚBLICO DE ARMENIA”.</t>
  </si>
  <si>
    <t>PRESTAR SERVICIOS PROFESIONALES ESPECIALIZADOS EN LA PLANEACIÓN ESTRATÉGICA DEL PROYECTO DEL SISTEMA ESTRATÉGICO DE TRANSPORTE PÚBLICO DE ARMENIA EN LA EMPRESA AMABLE EICE.</t>
  </si>
  <si>
    <t>PRESTAR SERVICIOS PROFESIONALES DE ACOMPAÑAMIENTO JURÍDICO A LOS DIFERENTES PROCESOS ADMINISTRATIVOS Y DE CONTRATACIÓN EN EL MARCO DEL PROYECTO   DEL   SISTEMA   ESTRATÉGICO   DE   TRANSPORTE   PÚBLICO, DE ARMENIA</t>
  </si>
  <si>
    <t>PRESTAR SERVICIOS PROFESIONALES EN EL ÁREA DE INGENIERÍA CIVIL PARA EL
APOYO Y ACOMPAÑAMIENTO DE LOS PROYECTOS DEL COMPONENTE DE INFRAESTRUCTURA EN
EL MARCO DEL SISTEMA ESTRATÉGICO DE TRANSPORTE PÚBLICO DE ARMENIA</t>
  </si>
  <si>
    <t>Prestar los servicios profesionales para  el mantenimiento y mejoramiento del modelo integrado de planeación y gestión (MIPG) y el sistema integrado de gestión de la calidad de la entidad en desarrollo del sistema estratégico de transporte público - SETP de la ciudad de Armenia, dando cumplimiento a la normatividad vigente.</t>
  </si>
  <si>
    <t>“PRESTAR SERVICIOS PROFESIONALES EN LA COORDINACIÓN DEL COMPONENTE SOCIAL,
PREDIAL, AMBIENTAL y SST DE AMABLE EICE, en la fase de transición, para la socialización de la
entrada en operación y puesta en marcha del proyecto setp”</t>
  </si>
  <si>
    <t>“Prestar servicios profesionales para el acompañamiento a la gerencia en la consolidación de los estudios económicos y estudios del sector requeridos, para los procesos precontractuales adelantados por AMABLE EICE en el marco de la implementación y puesta en marcha del SETP Armenia.”</t>
  </si>
  <si>
    <t>3 MESES 4 DIAS</t>
  </si>
  <si>
    <t>Prestar servicios profesionales para el acompañamiento de los procesos contables de la empresa amable del proyecto del sistema estratégico de transporte público de Armenia, bajo los parámetros del
manual financiero expedido por el Ministerio de Transporte</t>
  </si>
  <si>
    <t>“PRESTAR SERVICIOS PROFESIONALES PARA EL APOYO TÉCNICO A LA GERENCIA DESDE EL COMPONENTE
SOCIAL para el área DE OPERACIONES Y LA SOCIALIZACIÓN DEL SETP ARMENIA en la fase de transición para
la puesta en marcha DEL SISTEMA ESTRATÉGICO DE TRANSPORTE PÚBLICO DE ARMENIA.”</t>
  </si>
  <si>
    <t>Prestar servicios profesionales para el apoyo a la gerencia en temas del
área administrativa y financiera del ente gestor Amable EICE.</t>
  </si>
  <si>
    <t>“Prestar servicios profesionales en las actividades de comunicación, publicidad, así como marketing de sus estrategias y actividades para la estrategia comunicacional en el marco de la implementación del SETP de Armenia”.</t>
  </si>
  <si>
    <t>“PRESTAR SERVICIOS PROFESIONALES PARA EL APOYO Y ACOMPAÑAMIENTO DEL COMPONENTE
AMBIENTAL EN EL MARCO DE la fase de transición para la puesta en marcha del SETP ARMENIA”</t>
  </si>
  <si>
    <t xml:space="preserve">“Prestar servicios de apoyo a la gestión para realizar actividades asistenciales para la implementación del Sistema Estratégico de Transporte SETP — Armenia”.  </t>
  </si>
  <si>
    <t>3 MESES 1 DIA</t>
  </si>
  <si>
    <t>PRESTACION DE SERVICIOS COMO TOPOGRAFO A LA EMPRESA AMABLE E.I.C.E. PARA LA ENTRADA EN OPERACIÓN DEL SETP.</t>
  </si>
  <si>
    <t>2 MESES</t>
  </si>
  <si>
    <t>Prestación de servicios profesionales de apoyo jurídico y financiero en el área de operaciones en el desarrollo del proceso de estructuración e implementación del Sistema Estratégico de Transporte Público (SETP)</t>
  </si>
  <si>
    <t>Suministro de papelería y útiles de oficina para la empresa AMABLE E.I.C.E. (EMPRESA INDISTRIAL Y COMERCIAL DEL ESTADO)</t>
  </si>
  <si>
    <t xml:space="preserve">1 MESES </t>
  </si>
  <si>
    <t>SUMINISTRO</t>
  </si>
  <si>
    <t>FUNCIONAMIENTO</t>
  </si>
  <si>
    <t>CONTRATAR EL MANTENIMIENTO PREVENTIVO Y CORRECTIVO DE IMPRESORAS QUE SON PROPIEDAD DE AMABLE EICE, ASÍ COMO SUMINISTRAR CARTUCHOS DE TINTA, CINTAS Y/O TONER QUE ESTAS REQUIERAN PARA SU NORMAL FUNCIONAMIENTO</t>
  </si>
  <si>
    <t>PRESTACIÓN DE SERVICIOS PROFESIONALES EN EL ÁREA DE SISTEMAS DE LA EMPRESA INDUSTRIAL Y COMERCIAL DEL ESTADO AMABLE EICE</t>
  </si>
  <si>
    <t>PRESTACION DE SERVICIO</t>
  </si>
  <si>
    <t>1 MESES</t>
  </si>
  <si>
    <t>Prestar servicios profesionales como ingeniero electrónico en el área técnica de AMABLE EICE en el apoyo a la elaboración de documentos precontractuales, evaluación contractual y apoyo a la supervisión contractual de los contratos relacionados con su área profesional, en la fase de transición y entrada en operación del SETP Armenia</t>
  </si>
  <si>
    <t>1 MESES 17 DIAS</t>
  </si>
  <si>
    <t>COMPRA DE CARPETAS PARA EL ARCHIVO DE DOCUMENTOS DE LA EMPRESA AMABLE E.I.C.E CONFIRME LA LEY GENERAL DE ARCHIVO</t>
  </si>
  <si>
    <t>Contratar la adquisición de un servidor y  computadores de escritorio para la empresa AMABLE EICE</t>
  </si>
  <si>
    <t>COMPRA VENTA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</si>
</sst>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4" formatCode="_-* #,##0.00\ &quot;€&quot;_-;\-* #,##0.00\ &quot;€&quot;_-;_-* &quot;-&quot;??\ &quot;€&quot;_-;_-@_-"/>
    <numFmt numFmtId="43" formatCode="_-* #,##0.00\ _€_-;\-* #,##0.00\ _€_-;_-* &quot;-&quot;??\ _€_-;_-@_-"/>
    <numFmt numFmtId="164" formatCode="&quot;$&quot;\ #,##0;[Red]&quot;$&quot;\ #,##0"/>
    <numFmt numFmtId="165" formatCode="_-&quot;$&quot;\ * #,##0_-;\-&quot;$&quot;\ * #,##0_-;_-&quot;$&quot;\ * &quot;-&quot;??_-;_-@_-"/>
    <numFmt numFmtId="166" formatCode="&quot;$&quot;\ #,##0.00;[Red]&quot;$&quot;\ #,##0.00"/>
    <numFmt numFmtId="167" formatCode="[$$-240A]\ #,##0.00"/>
    <numFmt numFmtId="168" formatCode="dd/mm/yy;@"/>
    <numFmt numFmtId="169" formatCode="_-[$$-240A]\ * #,##0.00_-;\-[$$-240A]\ * #,##0.00_-;_-[$$-240A]\ * &quot;-&quot;??_-;_-@_-"/>
    <numFmt numFmtId="170" formatCode="_-* #,##0\ _€_-;\-* #,##0\ _€_-;_-* &quot;-&quot;??\ _€_-;_-@_-"/>
  </numFmts>
  <fonts count="15" x14ac:knownFonts="1">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b/>
      <sz val="9"/>
      <color theme="1"/>
      <name val="Arial"/>
      <family val="2"/>
    </font>
    <font>
      <u/>
      <sz val="11"/>
      <color theme="10"/>
      <name val="Calibri"/>
      <family val="2"/>
      <scheme val="minor"/>
    </font>
    <font>
      <u/>
      <sz val="9"/>
      <color theme="10"/>
      <name val="Arial"/>
      <family val="2"/>
    </font>
    <font>
      <b/>
      <sz val="9"/>
      <name val="Arial"/>
      <family val="2"/>
    </font>
    <font>
      <sz val="9"/>
      <color rgb="FF000000"/>
      <name val="Arial"/>
      <family val="2"/>
    </font>
    <font>
      <sz val="9"/>
      <color indexed="8"/>
      <name val="Arial"/>
      <family val="2"/>
    </font>
    <font>
      <sz val="9"/>
      <name val="Arial"/>
      <family val="2"/>
    </font>
    <font>
      <sz val="9"/>
      <color theme="0"/>
      <name val="Arial"/>
      <family val="2"/>
    </font>
    <font>
      <b/>
      <sz val="9"/>
      <color indexed="8"/>
      <name val="Arial"/>
      <family val="2"/>
    </font>
    <font>
      <b/>
      <sz val="10"/>
      <color rgb="FF000000"/>
      <name val="Tahoma"/>
      <family val="2"/>
    </font>
    <font>
      <sz val="10"/>
      <color rgb="FF000000"/>
      <name val="Tahoma"/>
      <family val="2"/>
    </font>
  </fonts>
  <fills count="5">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2" borderId="0" applyNumberFormat="0" applyBorder="0" applyAlignment="0" applyProtection="0"/>
    <xf numFmtId="0" fontId="1" fillId="0" borderId="0"/>
    <xf numFmtId="0" fontId="5" fillId="0" borderId="0" applyNumberForma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0" fontId="3" fillId="0" borderId="0" xfId="3" applyFont="1" applyFill="1" applyAlignment="1">
      <alignment horizontal="left" vertical="center" wrapText="1"/>
    </xf>
    <xf numFmtId="0" fontId="4" fillId="0" borderId="0" xfId="3" applyFont="1" applyFill="1" applyAlignment="1">
      <alignment horizontal="center"/>
    </xf>
    <xf numFmtId="0" fontId="3" fillId="0" borderId="1" xfId="3" applyFont="1" applyFill="1" applyBorder="1" applyAlignment="1">
      <alignment horizontal="center" wrapText="1"/>
    </xf>
    <xf numFmtId="0" fontId="3" fillId="0" borderId="6" xfId="3" applyFont="1" applyFill="1" applyBorder="1" applyAlignment="1">
      <alignment horizontal="center" wrapText="1"/>
    </xf>
    <xf numFmtId="0" fontId="3" fillId="0" borderId="6" xfId="3" applyFont="1" applyFill="1" applyBorder="1" applyAlignment="1">
      <alignment horizontal="center" vertical="center" wrapText="1"/>
    </xf>
    <xf numFmtId="166" fontId="3" fillId="0" borderId="0" xfId="3" applyNumberFormat="1" applyFont="1" applyFill="1" applyAlignment="1">
      <alignment wrapText="1"/>
    </xf>
    <xf numFmtId="0" fontId="3" fillId="0" borderId="13" xfId="3" applyFont="1" applyFill="1" applyBorder="1" applyAlignment="1">
      <alignment horizontal="center" wrapText="1"/>
    </xf>
    <xf numFmtId="0" fontId="4" fillId="0" borderId="0" xfId="3" applyFont="1" applyFill="1" applyAlignment="1">
      <alignment vertical="center"/>
    </xf>
    <xf numFmtId="0" fontId="7" fillId="0" borderId="16" xfId="2" applyFont="1" applyFill="1" applyBorder="1" applyAlignment="1">
      <alignment horizontal="center" vertical="center" wrapText="1"/>
    </xf>
    <xf numFmtId="167" fontId="7" fillId="0" borderId="16" xfId="2" applyNumberFormat="1" applyFont="1" applyFill="1" applyBorder="1" applyAlignment="1">
      <alignment horizontal="center" vertical="center" wrapText="1"/>
    </xf>
    <xf numFmtId="0" fontId="3" fillId="0" borderId="16" xfId="3" applyFont="1" applyFill="1" applyBorder="1" applyAlignment="1">
      <alignment horizontal="center" vertical="center" wrapText="1"/>
    </xf>
    <xf numFmtId="15" fontId="3" fillId="0" borderId="16" xfId="3" applyNumberFormat="1" applyFont="1" applyFill="1" applyBorder="1" applyAlignment="1">
      <alignment horizontal="center" vertical="center" wrapText="1"/>
    </xf>
    <xf numFmtId="168" fontId="3" fillId="0" borderId="16" xfId="3" applyNumberFormat="1" applyFont="1" applyFill="1" applyBorder="1" applyAlignment="1">
      <alignment horizontal="center" vertical="center" wrapText="1"/>
    </xf>
    <xf numFmtId="0" fontId="3" fillId="0" borderId="16" xfId="0" applyFont="1" applyFill="1" applyBorder="1" applyAlignment="1">
      <alignment horizontal="center" vertical="center"/>
    </xf>
    <xf numFmtId="0" fontId="10" fillId="0" borderId="16" xfId="0" applyFont="1" applyFill="1" applyBorder="1" applyAlignment="1">
      <alignment vertical="center" wrapText="1"/>
    </xf>
    <xf numFmtId="0" fontId="3" fillId="0" borderId="0" xfId="3" applyFont="1" applyFill="1" applyBorder="1" applyAlignment="1">
      <alignment horizontal="center" wrapText="1"/>
    </xf>
    <xf numFmtId="0" fontId="3" fillId="0" borderId="0" xfId="3" applyFont="1" applyFill="1" applyBorder="1" applyAlignment="1">
      <alignment vertical="center" wrapText="1"/>
    </xf>
    <xf numFmtId="0" fontId="11" fillId="0" borderId="16" xfId="2" applyFont="1" applyFill="1" applyBorder="1" applyAlignment="1">
      <alignment horizontal="center" wrapText="1"/>
    </xf>
    <xf numFmtId="0" fontId="11" fillId="0" borderId="16" xfId="2" applyFont="1" applyFill="1" applyBorder="1" applyAlignment="1">
      <alignment wrapText="1"/>
    </xf>
    <xf numFmtId="0" fontId="3" fillId="0" borderId="0" xfId="5" applyFont="1" applyFill="1" applyBorder="1" applyAlignment="1">
      <alignment horizontal="center" wrapText="1"/>
    </xf>
    <xf numFmtId="0" fontId="3" fillId="0" borderId="0" xfId="5" applyFont="1" applyFill="1" applyBorder="1" applyAlignment="1">
      <alignment wrapText="1"/>
    </xf>
    <xf numFmtId="0" fontId="3" fillId="0" borderId="0" xfId="3" applyFont="1" applyFill="1" applyBorder="1" applyAlignment="1">
      <alignment wrapText="1"/>
    </xf>
    <xf numFmtId="167" fontId="3" fillId="0" borderId="0" xfId="3" applyNumberFormat="1" applyFont="1" applyFill="1" applyBorder="1" applyAlignment="1">
      <alignment horizontal="left" vertical="center" wrapText="1"/>
    </xf>
    <xf numFmtId="167" fontId="3" fillId="0" borderId="0" xfId="3" applyNumberFormat="1" applyFont="1" applyFill="1" applyBorder="1" applyAlignment="1">
      <alignment horizontal="center" wrapText="1"/>
    </xf>
    <xf numFmtId="0" fontId="4" fillId="0" borderId="0" xfId="3" applyFont="1" applyFill="1" applyBorder="1" applyAlignment="1">
      <alignment horizontal="center" vertical="center"/>
    </xf>
    <xf numFmtId="0" fontId="8" fillId="0" borderId="16" xfId="3" applyFont="1" applyFill="1" applyBorder="1" applyAlignment="1">
      <alignment horizontal="left" vertical="center" wrapText="1"/>
    </xf>
    <xf numFmtId="0" fontId="3" fillId="0" borderId="16" xfId="3" applyFont="1" applyFill="1" applyBorder="1" applyAlignment="1">
      <alignment horizontal="left" vertical="center" wrapText="1"/>
    </xf>
    <xf numFmtId="0" fontId="3" fillId="0" borderId="16" xfId="3" applyFont="1" applyFill="1" applyBorder="1" applyAlignment="1">
      <alignment vertical="center" wrapText="1"/>
    </xf>
    <xf numFmtId="165" fontId="3" fillId="0" borderId="16" xfId="1" applyNumberFormat="1" applyFont="1" applyFill="1" applyBorder="1" applyAlignment="1">
      <alignment horizontal="center" vertical="center" wrapText="1"/>
    </xf>
    <xf numFmtId="0" fontId="3" fillId="0" borderId="16" xfId="3" applyFont="1" applyFill="1" applyBorder="1" applyAlignment="1">
      <alignment wrapText="1"/>
    </xf>
    <xf numFmtId="0" fontId="10" fillId="0" borderId="16" xfId="3" applyFont="1" applyFill="1" applyBorder="1" applyAlignment="1">
      <alignment horizontal="center" vertical="center" wrapText="1"/>
    </xf>
    <xf numFmtId="165" fontId="3" fillId="0" borderId="16" xfId="0" applyNumberFormat="1" applyFont="1" applyFill="1" applyBorder="1" applyAlignment="1">
      <alignment horizontal="center" vertical="center"/>
    </xf>
    <xf numFmtId="0" fontId="8" fillId="0" borderId="16" xfId="0" applyFont="1" applyFill="1" applyBorder="1" applyAlignment="1">
      <alignment vertical="center" wrapText="1"/>
    </xf>
    <xf numFmtId="165" fontId="3" fillId="0" borderId="16" xfId="1" applyNumberFormat="1" applyFont="1" applyFill="1" applyBorder="1" applyAlignment="1">
      <alignment vertical="center"/>
    </xf>
    <xf numFmtId="0" fontId="0" fillId="0" borderId="16" xfId="0" applyFill="1" applyBorder="1" applyAlignment="1">
      <alignment vertical="center" wrapText="1"/>
    </xf>
    <xf numFmtId="14" fontId="0" fillId="0" borderId="16" xfId="0" applyNumberFormat="1" applyFill="1" applyBorder="1" applyAlignment="1">
      <alignment horizontal="center" vertical="center"/>
    </xf>
    <xf numFmtId="168" fontId="3" fillId="0" borderId="17" xfId="3" applyNumberFormat="1" applyFont="1" applyFill="1" applyBorder="1" applyAlignment="1">
      <alignment horizontal="center" vertical="center" wrapText="1"/>
    </xf>
    <xf numFmtId="0" fontId="3" fillId="0" borderId="15" xfId="3" applyFont="1" applyFill="1" applyBorder="1" applyAlignment="1">
      <alignment wrapText="1"/>
    </xf>
    <xf numFmtId="0" fontId="0" fillId="4" borderId="16" xfId="0" applyFill="1" applyBorder="1" applyAlignment="1">
      <alignment vertical="center" wrapText="1"/>
    </xf>
    <xf numFmtId="41" fontId="0" fillId="3" borderId="16" xfId="6" applyFont="1" applyFill="1" applyBorder="1" applyAlignment="1">
      <alignment vertical="center" wrapText="1"/>
    </xf>
    <xf numFmtId="168" fontId="3" fillId="0" borderId="24" xfId="3" applyNumberFormat="1" applyFont="1" applyFill="1" applyBorder="1" applyAlignment="1">
      <alignment horizontal="center" vertical="center" wrapText="1"/>
    </xf>
    <xf numFmtId="0" fontId="0" fillId="4" borderId="26" xfId="0" applyFill="1" applyBorder="1" applyAlignment="1">
      <alignment vertical="center" wrapText="1"/>
    </xf>
    <xf numFmtId="170" fontId="0" fillId="0" borderId="16" xfId="7" applyNumberFormat="1" applyFont="1" applyFill="1" applyBorder="1"/>
    <xf numFmtId="0" fontId="10" fillId="0" borderId="23" xfId="3"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3" applyFont="1" applyFill="1" applyBorder="1" applyAlignment="1">
      <alignment horizontal="left" vertical="center" wrapText="1"/>
    </xf>
    <xf numFmtId="0" fontId="4" fillId="0" borderId="0" xfId="3" applyFont="1" applyFill="1" applyAlignment="1">
      <alignment horizontal="center" vertical="center" wrapText="1"/>
    </xf>
    <xf numFmtId="0" fontId="3" fillId="0" borderId="0" xfId="3" applyFont="1" applyFill="1" applyBorder="1" applyAlignment="1">
      <alignment horizontal="center" vertical="center" wrapText="1"/>
    </xf>
    <xf numFmtId="0" fontId="3" fillId="0" borderId="25"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7" xfId="5" applyFont="1" applyFill="1" applyBorder="1" applyAlignment="1">
      <alignment horizontal="left" vertical="center" wrapText="1"/>
    </xf>
    <xf numFmtId="0" fontId="9" fillId="0" borderId="18" xfId="5" applyFont="1" applyFill="1" applyBorder="1" applyAlignment="1">
      <alignment horizontal="left" vertical="top" wrapText="1"/>
    </xf>
    <xf numFmtId="0" fontId="9" fillId="0" borderId="19" xfId="5" applyFont="1" applyFill="1" applyBorder="1" applyAlignment="1">
      <alignment horizontal="left" vertical="top" wrapText="1"/>
    </xf>
    <xf numFmtId="0" fontId="9" fillId="0" borderId="20" xfId="5" applyFont="1" applyFill="1" applyBorder="1" applyAlignment="1">
      <alignment horizontal="left" vertical="top" wrapText="1"/>
    </xf>
    <xf numFmtId="0" fontId="9" fillId="0" borderId="21" xfId="5" applyFont="1" applyFill="1" applyBorder="1" applyAlignment="1">
      <alignment horizontal="left" vertical="top" wrapText="1"/>
    </xf>
    <xf numFmtId="0" fontId="9" fillId="0" borderId="0" xfId="5" applyFont="1" applyFill="1" applyBorder="1" applyAlignment="1">
      <alignment horizontal="left" vertical="top" wrapText="1"/>
    </xf>
    <xf numFmtId="0" fontId="9" fillId="0" borderId="22" xfId="5" applyFont="1" applyFill="1" applyBorder="1" applyAlignment="1">
      <alignment horizontal="left" vertical="top" wrapText="1"/>
    </xf>
    <xf numFmtId="0" fontId="9" fillId="0" borderId="23" xfId="5" applyFont="1" applyFill="1" applyBorder="1" applyAlignment="1">
      <alignment horizontal="left" vertical="top" wrapText="1"/>
    </xf>
    <xf numFmtId="0" fontId="9" fillId="0" borderId="15" xfId="5" applyFont="1" applyFill="1" applyBorder="1" applyAlignment="1">
      <alignment horizontal="left" vertical="top" wrapText="1"/>
    </xf>
    <xf numFmtId="0" fontId="9" fillId="0" borderId="24" xfId="5" applyFont="1" applyFill="1" applyBorder="1" applyAlignment="1">
      <alignment horizontal="left" vertical="top" wrapText="1"/>
    </xf>
    <xf numFmtId="0" fontId="4" fillId="0" borderId="0" xfId="3" applyFont="1" applyFill="1" applyAlignment="1">
      <alignment horizontal="center" vertical="center" wrapText="1"/>
    </xf>
    <xf numFmtId="0" fontId="4" fillId="0" borderId="0" xfId="3" applyFont="1" applyFill="1" applyAlignment="1">
      <alignment horizontal="left" vertical="center"/>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4" fillId="0" borderId="23" xfId="5" applyFont="1" applyFill="1" applyBorder="1" applyAlignment="1">
      <alignment horizontal="center" wrapText="1"/>
    </xf>
    <xf numFmtId="0" fontId="4" fillId="0" borderId="15" xfId="5" applyFont="1" applyFill="1" applyBorder="1" applyAlignment="1">
      <alignment horizontal="center" wrapText="1"/>
    </xf>
    <xf numFmtId="0" fontId="4" fillId="0" borderId="24" xfId="5" applyFont="1" applyFill="1" applyBorder="1" applyAlignment="1">
      <alignment horizontal="center" wrapText="1"/>
    </xf>
    <xf numFmtId="0" fontId="3" fillId="0" borderId="15" xfId="5" applyFont="1" applyFill="1" applyBorder="1" applyAlignment="1">
      <alignment horizontal="center" wrapText="1"/>
    </xf>
    <xf numFmtId="0" fontId="3" fillId="0" borderId="0" xfId="0" applyFont="1" applyFill="1" applyBorder="1"/>
    <xf numFmtId="0" fontId="3" fillId="0" borderId="0" xfId="3" applyFont="1" applyFill="1"/>
    <xf numFmtId="0" fontId="3" fillId="0" borderId="0" xfId="3" applyFont="1" applyFill="1" applyAlignment="1">
      <alignment horizontal="center" vertical="center"/>
    </xf>
    <xf numFmtId="0" fontId="3" fillId="0" borderId="0" xfId="3" applyFont="1" applyFill="1" applyAlignment="1">
      <alignment vertical="center"/>
    </xf>
    <xf numFmtId="0" fontId="3" fillId="0" borderId="0" xfId="0" applyFont="1" applyFill="1"/>
    <xf numFmtId="0" fontId="3" fillId="0" borderId="0" xfId="0" applyFont="1" applyFill="1" applyAlignment="1">
      <alignment vertical="center" wrapText="1"/>
    </xf>
    <xf numFmtId="0" fontId="3" fillId="0" borderId="0" xfId="3" applyFont="1" applyFill="1" applyAlignment="1">
      <alignment horizontal="left" vertical="center"/>
    </xf>
    <xf numFmtId="0" fontId="3" fillId="0" borderId="2" xfId="3" applyFont="1" applyFill="1" applyBorder="1" applyAlignment="1">
      <alignment horizontal="left" vertical="center" wrapText="1"/>
    </xf>
    <xf numFmtId="0" fontId="3" fillId="0" borderId="7" xfId="3" applyFont="1" applyFill="1" applyBorder="1" applyAlignment="1">
      <alignment horizontal="left" vertical="center" wrapText="1"/>
    </xf>
    <xf numFmtId="0" fontId="3" fillId="0" borderId="7" xfId="3" quotePrefix="1" applyFont="1" applyFill="1" applyBorder="1" applyAlignment="1">
      <alignment horizontal="left" vertical="center" wrapText="1"/>
    </xf>
    <xf numFmtId="0" fontId="6" fillId="0" borderId="7" xfId="4" quotePrefix="1" applyFont="1" applyFill="1" applyBorder="1" applyAlignment="1">
      <alignment horizontal="left" vertical="center" wrapText="1"/>
    </xf>
    <xf numFmtId="164" fontId="3" fillId="0" borderId="0" xfId="3" applyNumberFormat="1" applyFont="1" applyFill="1" applyBorder="1" applyAlignment="1">
      <alignment horizontal="left" vertical="center" wrapText="1"/>
    </xf>
    <xf numFmtId="165" fontId="3" fillId="0" borderId="0" xfId="1" applyNumberFormat="1" applyFont="1" applyFill="1" applyAlignment="1">
      <alignment vertical="center" wrapText="1"/>
    </xf>
    <xf numFmtId="165" fontId="3" fillId="0" borderId="0" xfId="1" applyNumberFormat="1" applyFont="1" applyFill="1"/>
    <xf numFmtId="164" fontId="3" fillId="0" borderId="7" xfId="3" applyNumberFormat="1" applyFont="1" applyFill="1" applyBorder="1" applyAlignment="1">
      <alignment horizontal="right" vertical="center" wrapText="1"/>
    </xf>
    <xf numFmtId="14" fontId="3" fillId="0" borderId="14" xfId="3" applyNumberFormat="1" applyFont="1" applyFill="1" applyBorder="1" applyAlignment="1">
      <alignment horizontal="right" vertical="center" wrapText="1"/>
    </xf>
    <xf numFmtId="0" fontId="4" fillId="0" borderId="16" xfId="0" applyFont="1" applyFill="1" applyBorder="1" applyAlignment="1">
      <alignment horizontal="center" vertical="center"/>
    </xf>
    <xf numFmtId="0" fontId="4" fillId="0" borderId="0" xfId="0" applyFont="1" applyFill="1" applyAlignment="1">
      <alignment horizontal="center" vertical="center"/>
    </xf>
    <xf numFmtId="0" fontId="3" fillId="0" borderId="16" xfId="0" applyFont="1" applyFill="1" applyBorder="1"/>
    <xf numFmtId="0" fontId="3" fillId="0" borderId="0" xfId="3" applyFont="1" applyFill="1" applyAlignment="1">
      <alignment wrapText="1"/>
    </xf>
    <xf numFmtId="169" fontId="0" fillId="0" borderId="16" xfId="0" applyNumberFormat="1" applyFill="1" applyBorder="1" applyAlignment="1">
      <alignment vertical="center" wrapText="1"/>
    </xf>
    <xf numFmtId="41" fontId="0" fillId="0" borderId="16" xfId="6" applyFont="1" applyFill="1" applyBorder="1" applyAlignment="1">
      <alignment vertical="center" wrapText="1"/>
    </xf>
    <xf numFmtId="169" fontId="0" fillId="0" borderId="16" xfId="6" applyNumberFormat="1" applyFont="1" applyFill="1" applyBorder="1" applyAlignment="1">
      <alignment vertical="center" wrapText="1"/>
    </xf>
    <xf numFmtId="0" fontId="0" fillId="0" borderId="26" xfId="0" applyFill="1" applyBorder="1" applyAlignment="1">
      <alignment vertical="center" wrapText="1"/>
    </xf>
    <xf numFmtId="0" fontId="0" fillId="0" borderId="16" xfId="0" applyFill="1" applyBorder="1" applyAlignment="1">
      <alignment horizontal="center" vertical="center" wrapText="1"/>
    </xf>
    <xf numFmtId="0" fontId="0" fillId="0" borderId="0" xfId="0" applyFill="1" applyAlignment="1">
      <alignment wrapText="1"/>
    </xf>
    <xf numFmtId="0" fontId="0" fillId="0" borderId="15" xfId="0" applyFill="1" applyBorder="1" applyAlignment="1">
      <alignment vertical="center" wrapText="1"/>
    </xf>
    <xf numFmtId="41" fontId="0" fillId="0" borderId="15" xfId="6" applyFont="1" applyFill="1" applyBorder="1" applyAlignment="1">
      <alignment vertical="center" wrapText="1"/>
    </xf>
    <xf numFmtId="0" fontId="11" fillId="0" borderId="16" xfId="2" applyFont="1" applyFill="1" applyBorder="1" applyAlignment="1">
      <alignment horizontal="left" wrapText="1"/>
    </xf>
    <xf numFmtId="0" fontId="3" fillId="0" borderId="0" xfId="5" applyFont="1" applyFill="1" applyBorder="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cellXfs>
  <cellStyles count="8">
    <cellStyle name="Énfasis1" xfId="2" builtinId="29"/>
    <cellStyle name="Hipervínculo" xfId="4" builtinId="8"/>
    <cellStyle name="Millares" xfId="7" builtinId="3"/>
    <cellStyle name="Millares [0]" xfId="6" builtinId="6"/>
    <cellStyle name="Moneda" xfId="1" builtinId="4"/>
    <cellStyle name="Normal" xfId="0" builtinId="0"/>
    <cellStyle name="Normal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rmeniaamable.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66"/>
  <sheetViews>
    <sheetView tabSelected="1" topLeftCell="A151" workbookViewId="0">
      <selection activeCell="C100" sqref="C100"/>
    </sheetView>
  </sheetViews>
  <sheetFormatPr baseColWidth="10" defaultRowHeight="12" x14ac:dyDescent="0.2"/>
  <cols>
    <col min="1" max="1" width="6.28515625" style="76" customWidth="1"/>
    <col min="2" max="2" width="19.7109375" style="80" customWidth="1"/>
    <col min="3" max="3" width="84.7109375" style="106" customWidth="1"/>
    <col min="4" max="4" width="17.42578125" style="80" customWidth="1"/>
    <col min="5" max="5" width="19.42578125" style="107" customWidth="1"/>
    <col min="6" max="6" width="15.85546875" style="108" customWidth="1"/>
    <col min="7" max="7" width="17.85546875" style="108" customWidth="1"/>
    <col min="8" max="8" width="17.28515625" style="80" customWidth="1"/>
    <col min="9" max="9" width="15.85546875" style="80" customWidth="1"/>
    <col min="10" max="10" width="11.42578125" style="80"/>
    <col min="11" max="11" width="15.7109375" style="80" bestFit="1" customWidth="1"/>
    <col min="12" max="12" width="44" style="81" customWidth="1"/>
    <col min="13" max="256" width="11.42578125" style="80"/>
    <col min="257" max="257" width="6.28515625" style="80" customWidth="1"/>
    <col min="258" max="258" width="19.7109375" style="80" customWidth="1"/>
    <col min="259" max="259" width="84.7109375" style="80" customWidth="1"/>
    <col min="260" max="260" width="17.42578125" style="80" customWidth="1"/>
    <col min="261" max="261" width="19.42578125" style="80" customWidth="1"/>
    <col min="262" max="262" width="15.85546875" style="80" customWidth="1"/>
    <col min="263" max="263" width="17.85546875" style="80" customWidth="1"/>
    <col min="264" max="264" width="17.28515625" style="80" customWidth="1"/>
    <col min="265" max="265" width="15.85546875" style="80" customWidth="1"/>
    <col min="266" max="266" width="11.42578125" style="80"/>
    <col min="267" max="267" width="15.7109375" style="80" bestFit="1" customWidth="1"/>
    <col min="268" max="268" width="44" style="80" customWidth="1"/>
    <col min="269" max="512" width="11.42578125" style="80"/>
    <col min="513" max="513" width="6.28515625" style="80" customWidth="1"/>
    <col min="514" max="514" width="19.7109375" style="80" customWidth="1"/>
    <col min="515" max="515" width="84.7109375" style="80" customWidth="1"/>
    <col min="516" max="516" width="17.42578125" style="80" customWidth="1"/>
    <col min="517" max="517" width="19.42578125" style="80" customWidth="1"/>
    <col min="518" max="518" width="15.85546875" style="80" customWidth="1"/>
    <col min="519" max="519" width="17.85546875" style="80" customWidth="1"/>
    <col min="520" max="520" width="17.28515625" style="80" customWidth="1"/>
    <col min="521" max="521" width="15.85546875" style="80" customWidth="1"/>
    <col min="522" max="522" width="11.42578125" style="80"/>
    <col min="523" max="523" width="15.7109375" style="80" bestFit="1" customWidth="1"/>
    <col min="524" max="524" width="44" style="80" customWidth="1"/>
    <col min="525" max="768" width="11.42578125" style="80"/>
    <col min="769" max="769" width="6.28515625" style="80" customWidth="1"/>
    <col min="770" max="770" width="19.7109375" style="80" customWidth="1"/>
    <col min="771" max="771" width="84.7109375" style="80" customWidth="1"/>
    <col min="772" max="772" width="17.42578125" style="80" customWidth="1"/>
    <col min="773" max="773" width="19.42578125" style="80" customWidth="1"/>
    <col min="774" max="774" width="15.85546875" style="80" customWidth="1"/>
    <col min="775" max="775" width="17.85546875" style="80" customWidth="1"/>
    <col min="776" max="776" width="17.28515625" style="80" customWidth="1"/>
    <col min="777" max="777" width="15.85546875" style="80" customWidth="1"/>
    <col min="778" max="778" width="11.42578125" style="80"/>
    <col min="779" max="779" width="15.7109375" style="80" bestFit="1" customWidth="1"/>
    <col min="780" max="780" width="44" style="80" customWidth="1"/>
    <col min="781" max="1024" width="11.42578125" style="80"/>
    <col min="1025" max="1025" width="6.28515625" style="80" customWidth="1"/>
    <col min="1026" max="1026" width="19.7109375" style="80" customWidth="1"/>
    <col min="1027" max="1027" width="84.7109375" style="80" customWidth="1"/>
    <col min="1028" max="1028" width="17.42578125" style="80" customWidth="1"/>
    <col min="1029" max="1029" width="19.42578125" style="80" customWidth="1"/>
    <col min="1030" max="1030" width="15.85546875" style="80" customWidth="1"/>
    <col min="1031" max="1031" width="17.85546875" style="80" customWidth="1"/>
    <col min="1032" max="1032" width="17.28515625" style="80" customWidth="1"/>
    <col min="1033" max="1033" width="15.85546875" style="80" customWidth="1"/>
    <col min="1034" max="1034" width="11.42578125" style="80"/>
    <col min="1035" max="1035" width="15.7109375" style="80" bestFit="1" customWidth="1"/>
    <col min="1036" max="1036" width="44" style="80" customWidth="1"/>
    <col min="1037" max="1280" width="11.42578125" style="80"/>
    <col min="1281" max="1281" width="6.28515625" style="80" customWidth="1"/>
    <col min="1282" max="1282" width="19.7109375" style="80" customWidth="1"/>
    <col min="1283" max="1283" width="84.7109375" style="80" customWidth="1"/>
    <col min="1284" max="1284" width="17.42578125" style="80" customWidth="1"/>
    <col min="1285" max="1285" width="19.42578125" style="80" customWidth="1"/>
    <col min="1286" max="1286" width="15.85546875" style="80" customWidth="1"/>
    <col min="1287" max="1287" width="17.85546875" style="80" customWidth="1"/>
    <col min="1288" max="1288" width="17.28515625" style="80" customWidth="1"/>
    <col min="1289" max="1289" width="15.85546875" style="80" customWidth="1"/>
    <col min="1290" max="1290" width="11.42578125" style="80"/>
    <col min="1291" max="1291" width="15.7109375" style="80" bestFit="1" customWidth="1"/>
    <col min="1292" max="1292" width="44" style="80" customWidth="1"/>
    <col min="1293" max="1536" width="11.42578125" style="80"/>
    <col min="1537" max="1537" width="6.28515625" style="80" customWidth="1"/>
    <col min="1538" max="1538" width="19.7109375" style="80" customWidth="1"/>
    <col min="1539" max="1539" width="84.7109375" style="80" customWidth="1"/>
    <col min="1540" max="1540" width="17.42578125" style="80" customWidth="1"/>
    <col min="1541" max="1541" width="19.42578125" style="80" customWidth="1"/>
    <col min="1542" max="1542" width="15.85546875" style="80" customWidth="1"/>
    <col min="1543" max="1543" width="17.85546875" style="80" customWidth="1"/>
    <col min="1544" max="1544" width="17.28515625" style="80" customWidth="1"/>
    <col min="1545" max="1545" width="15.85546875" style="80" customWidth="1"/>
    <col min="1546" max="1546" width="11.42578125" style="80"/>
    <col min="1547" max="1547" width="15.7109375" style="80" bestFit="1" customWidth="1"/>
    <col min="1548" max="1548" width="44" style="80" customWidth="1"/>
    <col min="1549" max="1792" width="11.42578125" style="80"/>
    <col min="1793" max="1793" width="6.28515625" style="80" customWidth="1"/>
    <col min="1794" max="1794" width="19.7109375" style="80" customWidth="1"/>
    <col min="1795" max="1795" width="84.7109375" style="80" customWidth="1"/>
    <col min="1796" max="1796" width="17.42578125" style="80" customWidth="1"/>
    <col min="1797" max="1797" width="19.42578125" style="80" customWidth="1"/>
    <col min="1798" max="1798" width="15.85546875" style="80" customWidth="1"/>
    <col min="1799" max="1799" width="17.85546875" style="80" customWidth="1"/>
    <col min="1800" max="1800" width="17.28515625" style="80" customWidth="1"/>
    <col min="1801" max="1801" width="15.85546875" style="80" customWidth="1"/>
    <col min="1802" max="1802" width="11.42578125" style="80"/>
    <col min="1803" max="1803" width="15.7109375" style="80" bestFit="1" customWidth="1"/>
    <col min="1804" max="1804" width="44" style="80" customWidth="1"/>
    <col min="1805" max="2048" width="11.42578125" style="80"/>
    <col min="2049" max="2049" width="6.28515625" style="80" customWidth="1"/>
    <col min="2050" max="2050" width="19.7109375" style="80" customWidth="1"/>
    <col min="2051" max="2051" width="84.7109375" style="80" customWidth="1"/>
    <col min="2052" max="2052" width="17.42578125" style="80" customWidth="1"/>
    <col min="2053" max="2053" width="19.42578125" style="80" customWidth="1"/>
    <col min="2054" max="2054" width="15.85546875" style="80" customWidth="1"/>
    <col min="2055" max="2055" width="17.85546875" style="80" customWidth="1"/>
    <col min="2056" max="2056" width="17.28515625" style="80" customWidth="1"/>
    <col min="2057" max="2057" width="15.85546875" style="80" customWidth="1"/>
    <col min="2058" max="2058" width="11.42578125" style="80"/>
    <col min="2059" max="2059" width="15.7109375" style="80" bestFit="1" customWidth="1"/>
    <col min="2060" max="2060" width="44" style="80" customWidth="1"/>
    <col min="2061" max="2304" width="11.42578125" style="80"/>
    <col min="2305" max="2305" width="6.28515625" style="80" customWidth="1"/>
    <col min="2306" max="2306" width="19.7109375" style="80" customWidth="1"/>
    <col min="2307" max="2307" width="84.7109375" style="80" customWidth="1"/>
    <col min="2308" max="2308" width="17.42578125" style="80" customWidth="1"/>
    <col min="2309" max="2309" width="19.42578125" style="80" customWidth="1"/>
    <col min="2310" max="2310" width="15.85546875" style="80" customWidth="1"/>
    <col min="2311" max="2311" width="17.85546875" style="80" customWidth="1"/>
    <col min="2312" max="2312" width="17.28515625" style="80" customWidth="1"/>
    <col min="2313" max="2313" width="15.85546875" style="80" customWidth="1"/>
    <col min="2314" max="2314" width="11.42578125" style="80"/>
    <col min="2315" max="2315" width="15.7109375" style="80" bestFit="1" customWidth="1"/>
    <col min="2316" max="2316" width="44" style="80" customWidth="1"/>
    <col min="2317" max="2560" width="11.42578125" style="80"/>
    <col min="2561" max="2561" width="6.28515625" style="80" customWidth="1"/>
    <col min="2562" max="2562" width="19.7109375" style="80" customWidth="1"/>
    <col min="2563" max="2563" width="84.7109375" style="80" customWidth="1"/>
    <col min="2564" max="2564" width="17.42578125" style="80" customWidth="1"/>
    <col min="2565" max="2565" width="19.42578125" style="80" customWidth="1"/>
    <col min="2566" max="2566" width="15.85546875" style="80" customWidth="1"/>
    <col min="2567" max="2567" width="17.85546875" style="80" customWidth="1"/>
    <col min="2568" max="2568" width="17.28515625" style="80" customWidth="1"/>
    <col min="2569" max="2569" width="15.85546875" style="80" customWidth="1"/>
    <col min="2570" max="2570" width="11.42578125" style="80"/>
    <col min="2571" max="2571" width="15.7109375" style="80" bestFit="1" customWidth="1"/>
    <col min="2572" max="2572" width="44" style="80" customWidth="1"/>
    <col min="2573" max="2816" width="11.42578125" style="80"/>
    <col min="2817" max="2817" width="6.28515625" style="80" customWidth="1"/>
    <col min="2818" max="2818" width="19.7109375" style="80" customWidth="1"/>
    <col min="2819" max="2819" width="84.7109375" style="80" customWidth="1"/>
    <col min="2820" max="2820" width="17.42578125" style="80" customWidth="1"/>
    <col min="2821" max="2821" width="19.42578125" style="80" customWidth="1"/>
    <col min="2822" max="2822" width="15.85546875" style="80" customWidth="1"/>
    <col min="2823" max="2823" width="17.85546875" style="80" customWidth="1"/>
    <col min="2824" max="2824" width="17.28515625" style="80" customWidth="1"/>
    <col min="2825" max="2825" width="15.85546875" style="80" customWidth="1"/>
    <col min="2826" max="2826" width="11.42578125" style="80"/>
    <col min="2827" max="2827" width="15.7109375" style="80" bestFit="1" customWidth="1"/>
    <col min="2828" max="2828" width="44" style="80" customWidth="1"/>
    <col min="2829" max="3072" width="11.42578125" style="80"/>
    <col min="3073" max="3073" width="6.28515625" style="80" customWidth="1"/>
    <col min="3074" max="3074" width="19.7109375" style="80" customWidth="1"/>
    <col min="3075" max="3075" width="84.7109375" style="80" customWidth="1"/>
    <col min="3076" max="3076" width="17.42578125" style="80" customWidth="1"/>
    <col min="3077" max="3077" width="19.42578125" style="80" customWidth="1"/>
    <col min="3078" max="3078" width="15.85546875" style="80" customWidth="1"/>
    <col min="3079" max="3079" width="17.85546875" style="80" customWidth="1"/>
    <col min="3080" max="3080" width="17.28515625" style="80" customWidth="1"/>
    <col min="3081" max="3081" width="15.85546875" style="80" customWidth="1"/>
    <col min="3082" max="3082" width="11.42578125" style="80"/>
    <col min="3083" max="3083" width="15.7109375" style="80" bestFit="1" customWidth="1"/>
    <col min="3084" max="3084" width="44" style="80" customWidth="1"/>
    <col min="3085" max="3328" width="11.42578125" style="80"/>
    <col min="3329" max="3329" width="6.28515625" style="80" customWidth="1"/>
    <col min="3330" max="3330" width="19.7109375" style="80" customWidth="1"/>
    <col min="3331" max="3331" width="84.7109375" style="80" customWidth="1"/>
    <col min="3332" max="3332" width="17.42578125" style="80" customWidth="1"/>
    <col min="3333" max="3333" width="19.42578125" style="80" customWidth="1"/>
    <col min="3334" max="3334" width="15.85546875" style="80" customWidth="1"/>
    <col min="3335" max="3335" width="17.85546875" style="80" customWidth="1"/>
    <col min="3336" max="3336" width="17.28515625" style="80" customWidth="1"/>
    <col min="3337" max="3337" width="15.85546875" style="80" customWidth="1"/>
    <col min="3338" max="3338" width="11.42578125" style="80"/>
    <col min="3339" max="3339" width="15.7109375" style="80" bestFit="1" customWidth="1"/>
    <col min="3340" max="3340" width="44" style="80" customWidth="1"/>
    <col min="3341" max="3584" width="11.42578125" style="80"/>
    <col min="3585" max="3585" width="6.28515625" style="80" customWidth="1"/>
    <col min="3586" max="3586" width="19.7109375" style="80" customWidth="1"/>
    <col min="3587" max="3587" width="84.7109375" style="80" customWidth="1"/>
    <col min="3588" max="3588" width="17.42578125" style="80" customWidth="1"/>
    <col min="3589" max="3589" width="19.42578125" style="80" customWidth="1"/>
    <col min="3590" max="3590" width="15.85546875" style="80" customWidth="1"/>
    <col min="3591" max="3591" width="17.85546875" style="80" customWidth="1"/>
    <col min="3592" max="3592" width="17.28515625" style="80" customWidth="1"/>
    <col min="3593" max="3593" width="15.85546875" style="80" customWidth="1"/>
    <col min="3594" max="3594" width="11.42578125" style="80"/>
    <col min="3595" max="3595" width="15.7109375" style="80" bestFit="1" customWidth="1"/>
    <col min="3596" max="3596" width="44" style="80" customWidth="1"/>
    <col min="3597" max="3840" width="11.42578125" style="80"/>
    <col min="3841" max="3841" width="6.28515625" style="80" customWidth="1"/>
    <col min="3842" max="3842" width="19.7109375" style="80" customWidth="1"/>
    <col min="3843" max="3843" width="84.7109375" style="80" customWidth="1"/>
    <col min="3844" max="3844" width="17.42578125" style="80" customWidth="1"/>
    <col min="3845" max="3845" width="19.42578125" style="80" customWidth="1"/>
    <col min="3846" max="3846" width="15.85546875" style="80" customWidth="1"/>
    <col min="3847" max="3847" width="17.85546875" style="80" customWidth="1"/>
    <col min="3848" max="3848" width="17.28515625" style="80" customWidth="1"/>
    <col min="3849" max="3849" width="15.85546875" style="80" customWidth="1"/>
    <col min="3850" max="3850" width="11.42578125" style="80"/>
    <col min="3851" max="3851" width="15.7109375" style="80" bestFit="1" customWidth="1"/>
    <col min="3852" max="3852" width="44" style="80" customWidth="1"/>
    <col min="3853" max="4096" width="11.42578125" style="80"/>
    <col min="4097" max="4097" width="6.28515625" style="80" customWidth="1"/>
    <col min="4098" max="4098" width="19.7109375" style="80" customWidth="1"/>
    <col min="4099" max="4099" width="84.7109375" style="80" customWidth="1"/>
    <col min="4100" max="4100" width="17.42578125" style="80" customWidth="1"/>
    <col min="4101" max="4101" width="19.42578125" style="80" customWidth="1"/>
    <col min="4102" max="4102" width="15.85546875" style="80" customWidth="1"/>
    <col min="4103" max="4103" width="17.85546875" style="80" customWidth="1"/>
    <col min="4104" max="4104" width="17.28515625" style="80" customWidth="1"/>
    <col min="4105" max="4105" width="15.85546875" style="80" customWidth="1"/>
    <col min="4106" max="4106" width="11.42578125" style="80"/>
    <col min="4107" max="4107" width="15.7109375" style="80" bestFit="1" customWidth="1"/>
    <col min="4108" max="4108" width="44" style="80" customWidth="1"/>
    <col min="4109" max="4352" width="11.42578125" style="80"/>
    <col min="4353" max="4353" width="6.28515625" style="80" customWidth="1"/>
    <col min="4354" max="4354" width="19.7109375" style="80" customWidth="1"/>
    <col min="4355" max="4355" width="84.7109375" style="80" customWidth="1"/>
    <col min="4356" max="4356" width="17.42578125" style="80" customWidth="1"/>
    <col min="4357" max="4357" width="19.42578125" style="80" customWidth="1"/>
    <col min="4358" max="4358" width="15.85546875" style="80" customWidth="1"/>
    <col min="4359" max="4359" width="17.85546875" style="80" customWidth="1"/>
    <col min="4360" max="4360" width="17.28515625" style="80" customWidth="1"/>
    <col min="4361" max="4361" width="15.85546875" style="80" customWidth="1"/>
    <col min="4362" max="4362" width="11.42578125" style="80"/>
    <col min="4363" max="4363" width="15.7109375" style="80" bestFit="1" customWidth="1"/>
    <col min="4364" max="4364" width="44" style="80" customWidth="1"/>
    <col min="4365" max="4608" width="11.42578125" style="80"/>
    <col min="4609" max="4609" width="6.28515625" style="80" customWidth="1"/>
    <col min="4610" max="4610" width="19.7109375" style="80" customWidth="1"/>
    <col min="4611" max="4611" width="84.7109375" style="80" customWidth="1"/>
    <col min="4612" max="4612" width="17.42578125" style="80" customWidth="1"/>
    <col min="4613" max="4613" width="19.42578125" style="80" customWidth="1"/>
    <col min="4614" max="4614" width="15.85546875" style="80" customWidth="1"/>
    <col min="4615" max="4615" width="17.85546875" style="80" customWidth="1"/>
    <col min="4616" max="4616" width="17.28515625" style="80" customWidth="1"/>
    <col min="4617" max="4617" width="15.85546875" style="80" customWidth="1"/>
    <col min="4618" max="4618" width="11.42578125" style="80"/>
    <col min="4619" max="4619" width="15.7109375" style="80" bestFit="1" customWidth="1"/>
    <col min="4620" max="4620" width="44" style="80" customWidth="1"/>
    <col min="4621" max="4864" width="11.42578125" style="80"/>
    <col min="4865" max="4865" width="6.28515625" style="80" customWidth="1"/>
    <col min="4866" max="4866" width="19.7109375" style="80" customWidth="1"/>
    <col min="4867" max="4867" width="84.7109375" style="80" customWidth="1"/>
    <col min="4868" max="4868" width="17.42578125" style="80" customWidth="1"/>
    <col min="4869" max="4869" width="19.42578125" style="80" customWidth="1"/>
    <col min="4870" max="4870" width="15.85546875" style="80" customWidth="1"/>
    <col min="4871" max="4871" width="17.85546875" style="80" customWidth="1"/>
    <col min="4872" max="4872" width="17.28515625" style="80" customWidth="1"/>
    <col min="4873" max="4873" width="15.85546875" style="80" customWidth="1"/>
    <col min="4874" max="4874" width="11.42578125" style="80"/>
    <col min="4875" max="4875" width="15.7109375" style="80" bestFit="1" customWidth="1"/>
    <col min="4876" max="4876" width="44" style="80" customWidth="1"/>
    <col min="4877" max="5120" width="11.42578125" style="80"/>
    <col min="5121" max="5121" width="6.28515625" style="80" customWidth="1"/>
    <col min="5122" max="5122" width="19.7109375" style="80" customWidth="1"/>
    <col min="5123" max="5123" width="84.7109375" style="80" customWidth="1"/>
    <col min="5124" max="5124" width="17.42578125" style="80" customWidth="1"/>
    <col min="5125" max="5125" width="19.42578125" style="80" customWidth="1"/>
    <col min="5126" max="5126" width="15.85546875" style="80" customWidth="1"/>
    <col min="5127" max="5127" width="17.85546875" style="80" customWidth="1"/>
    <col min="5128" max="5128" width="17.28515625" style="80" customWidth="1"/>
    <col min="5129" max="5129" width="15.85546875" style="80" customWidth="1"/>
    <col min="5130" max="5130" width="11.42578125" style="80"/>
    <col min="5131" max="5131" width="15.7109375" style="80" bestFit="1" customWidth="1"/>
    <col min="5132" max="5132" width="44" style="80" customWidth="1"/>
    <col min="5133" max="5376" width="11.42578125" style="80"/>
    <col min="5377" max="5377" width="6.28515625" style="80" customWidth="1"/>
    <col min="5378" max="5378" width="19.7109375" style="80" customWidth="1"/>
    <col min="5379" max="5379" width="84.7109375" style="80" customWidth="1"/>
    <col min="5380" max="5380" width="17.42578125" style="80" customWidth="1"/>
    <col min="5381" max="5381" width="19.42578125" style="80" customWidth="1"/>
    <col min="5382" max="5382" width="15.85546875" style="80" customWidth="1"/>
    <col min="5383" max="5383" width="17.85546875" style="80" customWidth="1"/>
    <col min="5384" max="5384" width="17.28515625" style="80" customWidth="1"/>
    <col min="5385" max="5385" width="15.85546875" style="80" customWidth="1"/>
    <col min="5386" max="5386" width="11.42578125" style="80"/>
    <col min="5387" max="5387" width="15.7109375" style="80" bestFit="1" customWidth="1"/>
    <col min="5388" max="5388" width="44" style="80" customWidth="1"/>
    <col min="5389" max="5632" width="11.42578125" style="80"/>
    <col min="5633" max="5633" width="6.28515625" style="80" customWidth="1"/>
    <col min="5634" max="5634" width="19.7109375" style="80" customWidth="1"/>
    <col min="5635" max="5635" width="84.7109375" style="80" customWidth="1"/>
    <col min="5636" max="5636" width="17.42578125" style="80" customWidth="1"/>
    <col min="5637" max="5637" width="19.42578125" style="80" customWidth="1"/>
    <col min="5638" max="5638" width="15.85546875" style="80" customWidth="1"/>
    <col min="5639" max="5639" width="17.85546875" style="80" customWidth="1"/>
    <col min="5640" max="5640" width="17.28515625" style="80" customWidth="1"/>
    <col min="5641" max="5641" width="15.85546875" style="80" customWidth="1"/>
    <col min="5642" max="5642" width="11.42578125" style="80"/>
    <col min="5643" max="5643" width="15.7109375" style="80" bestFit="1" customWidth="1"/>
    <col min="5644" max="5644" width="44" style="80" customWidth="1"/>
    <col min="5645" max="5888" width="11.42578125" style="80"/>
    <col min="5889" max="5889" width="6.28515625" style="80" customWidth="1"/>
    <col min="5890" max="5890" width="19.7109375" style="80" customWidth="1"/>
    <col min="5891" max="5891" width="84.7109375" style="80" customWidth="1"/>
    <col min="5892" max="5892" width="17.42578125" style="80" customWidth="1"/>
    <col min="5893" max="5893" width="19.42578125" style="80" customWidth="1"/>
    <col min="5894" max="5894" width="15.85546875" style="80" customWidth="1"/>
    <col min="5895" max="5895" width="17.85546875" style="80" customWidth="1"/>
    <col min="5896" max="5896" width="17.28515625" style="80" customWidth="1"/>
    <col min="5897" max="5897" width="15.85546875" style="80" customWidth="1"/>
    <col min="5898" max="5898" width="11.42578125" style="80"/>
    <col min="5899" max="5899" width="15.7109375" style="80" bestFit="1" customWidth="1"/>
    <col min="5900" max="5900" width="44" style="80" customWidth="1"/>
    <col min="5901" max="6144" width="11.42578125" style="80"/>
    <col min="6145" max="6145" width="6.28515625" style="80" customWidth="1"/>
    <col min="6146" max="6146" width="19.7109375" style="80" customWidth="1"/>
    <col min="6147" max="6147" width="84.7109375" style="80" customWidth="1"/>
    <col min="6148" max="6148" width="17.42578125" style="80" customWidth="1"/>
    <col min="6149" max="6149" width="19.42578125" style="80" customWidth="1"/>
    <col min="6150" max="6150" width="15.85546875" style="80" customWidth="1"/>
    <col min="6151" max="6151" width="17.85546875" style="80" customWidth="1"/>
    <col min="6152" max="6152" width="17.28515625" style="80" customWidth="1"/>
    <col min="6153" max="6153" width="15.85546875" style="80" customWidth="1"/>
    <col min="6154" max="6154" width="11.42578125" style="80"/>
    <col min="6155" max="6155" width="15.7109375" style="80" bestFit="1" customWidth="1"/>
    <col min="6156" max="6156" width="44" style="80" customWidth="1"/>
    <col min="6157" max="6400" width="11.42578125" style="80"/>
    <col min="6401" max="6401" width="6.28515625" style="80" customWidth="1"/>
    <col min="6402" max="6402" width="19.7109375" style="80" customWidth="1"/>
    <col min="6403" max="6403" width="84.7109375" style="80" customWidth="1"/>
    <col min="6404" max="6404" width="17.42578125" style="80" customWidth="1"/>
    <col min="6405" max="6405" width="19.42578125" style="80" customWidth="1"/>
    <col min="6406" max="6406" width="15.85546875" style="80" customWidth="1"/>
    <col min="6407" max="6407" width="17.85546875" style="80" customWidth="1"/>
    <col min="6408" max="6408" width="17.28515625" style="80" customWidth="1"/>
    <col min="6409" max="6409" width="15.85546875" style="80" customWidth="1"/>
    <col min="6410" max="6410" width="11.42578125" style="80"/>
    <col min="6411" max="6411" width="15.7109375" style="80" bestFit="1" customWidth="1"/>
    <col min="6412" max="6412" width="44" style="80" customWidth="1"/>
    <col min="6413" max="6656" width="11.42578125" style="80"/>
    <col min="6657" max="6657" width="6.28515625" style="80" customWidth="1"/>
    <col min="6658" max="6658" width="19.7109375" style="80" customWidth="1"/>
    <col min="6659" max="6659" width="84.7109375" style="80" customWidth="1"/>
    <col min="6660" max="6660" width="17.42578125" style="80" customWidth="1"/>
    <col min="6661" max="6661" width="19.42578125" style="80" customWidth="1"/>
    <col min="6662" max="6662" width="15.85546875" style="80" customWidth="1"/>
    <col min="6663" max="6663" width="17.85546875" style="80" customWidth="1"/>
    <col min="6664" max="6664" width="17.28515625" style="80" customWidth="1"/>
    <col min="6665" max="6665" width="15.85546875" style="80" customWidth="1"/>
    <col min="6666" max="6666" width="11.42578125" style="80"/>
    <col min="6667" max="6667" width="15.7109375" style="80" bestFit="1" customWidth="1"/>
    <col min="6668" max="6668" width="44" style="80" customWidth="1"/>
    <col min="6669" max="6912" width="11.42578125" style="80"/>
    <col min="6913" max="6913" width="6.28515625" style="80" customWidth="1"/>
    <col min="6914" max="6914" width="19.7109375" style="80" customWidth="1"/>
    <col min="6915" max="6915" width="84.7109375" style="80" customWidth="1"/>
    <col min="6916" max="6916" width="17.42578125" style="80" customWidth="1"/>
    <col min="6917" max="6917" width="19.42578125" style="80" customWidth="1"/>
    <col min="6918" max="6918" width="15.85546875" style="80" customWidth="1"/>
    <col min="6919" max="6919" width="17.85546875" style="80" customWidth="1"/>
    <col min="6920" max="6920" width="17.28515625" style="80" customWidth="1"/>
    <col min="6921" max="6921" width="15.85546875" style="80" customWidth="1"/>
    <col min="6922" max="6922" width="11.42578125" style="80"/>
    <col min="6923" max="6923" width="15.7109375" style="80" bestFit="1" customWidth="1"/>
    <col min="6924" max="6924" width="44" style="80" customWidth="1"/>
    <col min="6925" max="7168" width="11.42578125" style="80"/>
    <col min="7169" max="7169" width="6.28515625" style="80" customWidth="1"/>
    <col min="7170" max="7170" width="19.7109375" style="80" customWidth="1"/>
    <col min="7171" max="7171" width="84.7109375" style="80" customWidth="1"/>
    <col min="7172" max="7172" width="17.42578125" style="80" customWidth="1"/>
    <col min="7173" max="7173" width="19.42578125" style="80" customWidth="1"/>
    <col min="7174" max="7174" width="15.85546875" style="80" customWidth="1"/>
    <col min="7175" max="7175" width="17.85546875" style="80" customWidth="1"/>
    <col min="7176" max="7176" width="17.28515625" style="80" customWidth="1"/>
    <col min="7177" max="7177" width="15.85546875" style="80" customWidth="1"/>
    <col min="7178" max="7178" width="11.42578125" style="80"/>
    <col min="7179" max="7179" width="15.7109375" style="80" bestFit="1" customWidth="1"/>
    <col min="7180" max="7180" width="44" style="80" customWidth="1"/>
    <col min="7181" max="7424" width="11.42578125" style="80"/>
    <col min="7425" max="7425" width="6.28515625" style="80" customWidth="1"/>
    <col min="7426" max="7426" width="19.7109375" style="80" customWidth="1"/>
    <col min="7427" max="7427" width="84.7109375" style="80" customWidth="1"/>
    <col min="7428" max="7428" width="17.42578125" style="80" customWidth="1"/>
    <col min="7429" max="7429" width="19.42578125" style="80" customWidth="1"/>
    <col min="7430" max="7430" width="15.85546875" style="80" customWidth="1"/>
    <col min="7431" max="7431" width="17.85546875" style="80" customWidth="1"/>
    <col min="7432" max="7432" width="17.28515625" style="80" customWidth="1"/>
    <col min="7433" max="7433" width="15.85546875" style="80" customWidth="1"/>
    <col min="7434" max="7434" width="11.42578125" style="80"/>
    <col min="7435" max="7435" width="15.7109375" style="80" bestFit="1" customWidth="1"/>
    <col min="7436" max="7436" width="44" style="80" customWidth="1"/>
    <col min="7437" max="7680" width="11.42578125" style="80"/>
    <col min="7681" max="7681" width="6.28515625" style="80" customWidth="1"/>
    <col min="7682" max="7682" width="19.7109375" style="80" customWidth="1"/>
    <col min="7683" max="7683" width="84.7109375" style="80" customWidth="1"/>
    <col min="7684" max="7684" width="17.42578125" style="80" customWidth="1"/>
    <col min="7685" max="7685" width="19.42578125" style="80" customWidth="1"/>
    <col min="7686" max="7686" width="15.85546875" style="80" customWidth="1"/>
    <col min="7687" max="7687" width="17.85546875" style="80" customWidth="1"/>
    <col min="7688" max="7688" width="17.28515625" style="80" customWidth="1"/>
    <col min="7689" max="7689" width="15.85546875" style="80" customWidth="1"/>
    <col min="7690" max="7690" width="11.42578125" style="80"/>
    <col min="7691" max="7691" width="15.7109375" style="80" bestFit="1" customWidth="1"/>
    <col min="7692" max="7692" width="44" style="80" customWidth="1"/>
    <col min="7693" max="7936" width="11.42578125" style="80"/>
    <col min="7937" max="7937" width="6.28515625" style="80" customWidth="1"/>
    <col min="7938" max="7938" width="19.7109375" style="80" customWidth="1"/>
    <col min="7939" max="7939" width="84.7109375" style="80" customWidth="1"/>
    <col min="7940" max="7940" width="17.42578125" style="80" customWidth="1"/>
    <col min="7941" max="7941" width="19.42578125" style="80" customWidth="1"/>
    <col min="7942" max="7942" width="15.85546875" style="80" customWidth="1"/>
    <col min="7943" max="7943" width="17.85546875" style="80" customWidth="1"/>
    <col min="7944" max="7944" width="17.28515625" style="80" customWidth="1"/>
    <col min="7945" max="7945" width="15.85546875" style="80" customWidth="1"/>
    <col min="7946" max="7946" width="11.42578125" style="80"/>
    <col min="7947" max="7947" width="15.7109375" style="80" bestFit="1" customWidth="1"/>
    <col min="7948" max="7948" width="44" style="80" customWidth="1"/>
    <col min="7949" max="8192" width="11.42578125" style="80"/>
    <col min="8193" max="8193" width="6.28515625" style="80" customWidth="1"/>
    <col min="8194" max="8194" width="19.7109375" style="80" customWidth="1"/>
    <col min="8195" max="8195" width="84.7109375" style="80" customWidth="1"/>
    <col min="8196" max="8196" width="17.42578125" style="80" customWidth="1"/>
    <col min="8197" max="8197" width="19.42578125" style="80" customWidth="1"/>
    <col min="8198" max="8198" width="15.85546875" style="80" customWidth="1"/>
    <col min="8199" max="8199" width="17.85546875" style="80" customWidth="1"/>
    <col min="8200" max="8200" width="17.28515625" style="80" customWidth="1"/>
    <col min="8201" max="8201" width="15.85546875" style="80" customWidth="1"/>
    <col min="8202" max="8202" width="11.42578125" style="80"/>
    <col min="8203" max="8203" width="15.7109375" style="80" bestFit="1" customWidth="1"/>
    <col min="8204" max="8204" width="44" style="80" customWidth="1"/>
    <col min="8205" max="8448" width="11.42578125" style="80"/>
    <col min="8449" max="8449" width="6.28515625" style="80" customWidth="1"/>
    <col min="8450" max="8450" width="19.7109375" style="80" customWidth="1"/>
    <col min="8451" max="8451" width="84.7109375" style="80" customWidth="1"/>
    <col min="8452" max="8452" width="17.42578125" style="80" customWidth="1"/>
    <col min="8453" max="8453" width="19.42578125" style="80" customWidth="1"/>
    <col min="8454" max="8454" width="15.85546875" style="80" customWidth="1"/>
    <col min="8455" max="8455" width="17.85546875" style="80" customWidth="1"/>
    <col min="8456" max="8456" width="17.28515625" style="80" customWidth="1"/>
    <col min="8457" max="8457" width="15.85546875" style="80" customWidth="1"/>
    <col min="8458" max="8458" width="11.42578125" style="80"/>
    <col min="8459" max="8459" width="15.7109375" style="80" bestFit="1" customWidth="1"/>
    <col min="8460" max="8460" width="44" style="80" customWidth="1"/>
    <col min="8461" max="8704" width="11.42578125" style="80"/>
    <col min="8705" max="8705" width="6.28515625" style="80" customWidth="1"/>
    <col min="8706" max="8706" width="19.7109375" style="80" customWidth="1"/>
    <col min="8707" max="8707" width="84.7109375" style="80" customWidth="1"/>
    <col min="8708" max="8708" width="17.42578125" style="80" customWidth="1"/>
    <col min="8709" max="8709" width="19.42578125" style="80" customWidth="1"/>
    <col min="8710" max="8710" width="15.85546875" style="80" customWidth="1"/>
    <col min="8711" max="8711" width="17.85546875" style="80" customWidth="1"/>
    <col min="8712" max="8712" width="17.28515625" style="80" customWidth="1"/>
    <col min="8713" max="8713" width="15.85546875" style="80" customWidth="1"/>
    <col min="8714" max="8714" width="11.42578125" style="80"/>
    <col min="8715" max="8715" width="15.7109375" style="80" bestFit="1" customWidth="1"/>
    <col min="8716" max="8716" width="44" style="80" customWidth="1"/>
    <col min="8717" max="8960" width="11.42578125" style="80"/>
    <col min="8961" max="8961" width="6.28515625" style="80" customWidth="1"/>
    <col min="8962" max="8962" width="19.7109375" style="80" customWidth="1"/>
    <col min="8963" max="8963" width="84.7109375" style="80" customWidth="1"/>
    <col min="8964" max="8964" width="17.42578125" style="80" customWidth="1"/>
    <col min="8965" max="8965" width="19.42578125" style="80" customWidth="1"/>
    <col min="8966" max="8966" width="15.85546875" style="80" customWidth="1"/>
    <col min="8967" max="8967" width="17.85546875" style="80" customWidth="1"/>
    <col min="8968" max="8968" width="17.28515625" style="80" customWidth="1"/>
    <col min="8969" max="8969" width="15.85546875" style="80" customWidth="1"/>
    <col min="8970" max="8970" width="11.42578125" style="80"/>
    <col min="8971" max="8971" width="15.7109375" style="80" bestFit="1" customWidth="1"/>
    <col min="8972" max="8972" width="44" style="80" customWidth="1"/>
    <col min="8973" max="9216" width="11.42578125" style="80"/>
    <col min="9217" max="9217" width="6.28515625" style="80" customWidth="1"/>
    <col min="9218" max="9218" width="19.7109375" style="80" customWidth="1"/>
    <col min="9219" max="9219" width="84.7109375" style="80" customWidth="1"/>
    <col min="9220" max="9220" width="17.42578125" style="80" customWidth="1"/>
    <col min="9221" max="9221" width="19.42578125" style="80" customWidth="1"/>
    <col min="9222" max="9222" width="15.85546875" style="80" customWidth="1"/>
    <col min="9223" max="9223" width="17.85546875" style="80" customWidth="1"/>
    <col min="9224" max="9224" width="17.28515625" style="80" customWidth="1"/>
    <col min="9225" max="9225" width="15.85546875" style="80" customWidth="1"/>
    <col min="9226" max="9226" width="11.42578125" style="80"/>
    <col min="9227" max="9227" width="15.7109375" style="80" bestFit="1" customWidth="1"/>
    <col min="9228" max="9228" width="44" style="80" customWidth="1"/>
    <col min="9229" max="9472" width="11.42578125" style="80"/>
    <col min="9473" max="9473" width="6.28515625" style="80" customWidth="1"/>
    <col min="9474" max="9474" width="19.7109375" style="80" customWidth="1"/>
    <col min="9475" max="9475" width="84.7109375" style="80" customWidth="1"/>
    <col min="9476" max="9476" width="17.42578125" style="80" customWidth="1"/>
    <col min="9477" max="9477" width="19.42578125" style="80" customWidth="1"/>
    <col min="9478" max="9478" width="15.85546875" style="80" customWidth="1"/>
    <col min="9479" max="9479" width="17.85546875" style="80" customWidth="1"/>
    <col min="9480" max="9480" width="17.28515625" style="80" customWidth="1"/>
    <col min="9481" max="9481" width="15.85546875" style="80" customWidth="1"/>
    <col min="9482" max="9482" width="11.42578125" style="80"/>
    <col min="9483" max="9483" width="15.7109375" style="80" bestFit="1" customWidth="1"/>
    <col min="9484" max="9484" width="44" style="80" customWidth="1"/>
    <col min="9485" max="9728" width="11.42578125" style="80"/>
    <col min="9729" max="9729" width="6.28515625" style="80" customWidth="1"/>
    <col min="9730" max="9730" width="19.7109375" style="80" customWidth="1"/>
    <col min="9731" max="9731" width="84.7109375" style="80" customWidth="1"/>
    <col min="9732" max="9732" width="17.42578125" style="80" customWidth="1"/>
    <col min="9733" max="9733" width="19.42578125" style="80" customWidth="1"/>
    <col min="9734" max="9734" width="15.85546875" style="80" customWidth="1"/>
    <col min="9735" max="9735" width="17.85546875" style="80" customWidth="1"/>
    <col min="9736" max="9736" width="17.28515625" style="80" customWidth="1"/>
    <col min="9737" max="9737" width="15.85546875" style="80" customWidth="1"/>
    <col min="9738" max="9738" width="11.42578125" style="80"/>
    <col min="9739" max="9739" width="15.7109375" style="80" bestFit="1" customWidth="1"/>
    <col min="9740" max="9740" width="44" style="80" customWidth="1"/>
    <col min="9741" max="9984" width="11.42578125" style="80"/>
    <col min="9985" max="9985" width="6.28515625" style="80" customWidth="1"/>
    <col min="9986" max="9986" width="19.7109375" style="80" customWidth="1"/>
    <col min="9987" max="9987" width="84.7109375" style="80" customWidth="1"/>
    <col min="9988" max="9988" width="17.42578125" style="80" customWidth="1"/>
    <col min="9989" max="9989" width="19.42578125" style="80" customWidth="1"/>
    <col min="9990" max="9990" width="15.85546875" style="80" customWidth="1"/>
    <col min="9991" max="9991" width="17.85546875" style="80" customWidth="1"/>
    <col min="9992" max="9992" width="17.28515625" style="80" customWidth="1"/>
    <col min="9993" max="9993" width="15.85546875" style="80" customWidth="1"/>
    <col min="9994" max="9994" width="11.42578125" style="80"/>
    <col min="9995" max="9995" width="15.7109375" style="80" bestFit="1" customWidth="1"/>
    <col min="9996" max="9996" width="44" style="80" customWidth="1"/>
    <col min="9997" max="10240" width="11.42578125" style="80"/>
    <col min="10241" max="10241" width="6.28515625" style="80" customWidth="1"/>
    <col min="10242" max="10242" width="19.7109375" style="80" customWidth="1"/>
    <col min="10243" max="10243" width="84.7109375" style="80" customWidth="1"/>
    <col min="10244" max="10244" width="17.42578125" style="80" customWidth="1"/>
    <col min="10245" max="10245" width="19.42578125" style="80" customWidth="1"/>
    <col min="10246" max="10246" width="15.85546875" style="80" customWidth="1"/>
    <col min="10247" max="10247" width="17.85546875" style="80" customWidth="1"/>
    <col min="10248" max="10248" width="17.28515625" style="80" customWidth="1"/>
    <col min="10249" max="10249" width="15.85546875" style="80" customWidth="1"/>
    <col min="10250" max="10250" width="11.42578125" style="80"/>
    <col min="10251" max="10251" width="15.7109375" style="80" bestFit="1" customWidth="1"/>
    <col min="10252" max="10252" width="44" style="80" customWidth="1"/>
    <col min="10253" max="10496" width="11.42578125" style="80"/>
    <col min="10497" max="10497" width="6.28515625" style="80" customWidth="1"/>
    <col min="10498" max="10498" width="19.7109375" style="80" customWidth="1"/>
    <col min="10499" max="10499" width="84.7109375" style="80" customWidth="1"/>
    <col min="10500" max="10500" width="17.42578125" style="80" customWidth="1"/>
    <col min="10501" max="10501" width="19.42578125" style="80" customWidth="1"/>
    <col min="10502" max="10502" width="15.85546875" style="80" customWidth="1"/>
    <col min="10503" max="10503" width="17.85546875" style="80" customWidth="1"/>
    <col min="10504" max="10504" width="17.28515625" style="80" customWidth="1"/>
    <col min="10505" max="10505" width="15.85546875" style="80" customWidth="1"/>
    <col min="10506" max="10506" width="11.42578125" style="80"/>
    <col min="10507" max="10507" width="15.7109375" style="80" bestFit="1" customWidth="1"/>
    <col min="10508" max="10508" width="44" style="80" customWidth="1"/>
    <col min="10509" max="10752" width="11.42578125" style="80"/>
    <col min="10753" max="10753" width="6.28515625" style="80" customWidth="1"/>
    <col min="10754" max="10754" width="19.7109375" style="80" customWidth="1"/>
    <col min="10755" max="10755" width="84.7109375" style="80" customWidth="1"/>
    <col min="10756" max="10756" width="17.42578125" style="80" customWidth="1"/>
    <col min="10757" max="10757" width="19.42578125" style="80" customWidth="1"/>
    <col min="10758" max="10758" width="15.85546875" style="80" customWidth="1"/>
    <col min="10759" max="10759" width="17.85546875" style="80" customWidth="1"/>
    <col min="10760" max="10760" width="17.28515625" style="80" customWidth="1"/>
    <col min="10761" max="10761" width="15.85546875" style="80" customWidth="1"/>
    <col min="10762" max="10762" width="11.42578125" style="80"/>
    <col min="10763" max="10763" width="15.7109375" style="80" bestFit="1" customWidth="1"/>
    <col min="10764" max="10764" width="44" style="80" customWidth="1"/>
    <col min="10765" max="11008" width="11.42578125" style="80"/>
    <col min="11009" max="11009" width="6.28515625" style="80" customWidth="1"/>
    <col min="11010" max="11010" width="19.7109375" style="80" customWidth="1"/>
    <col min="11011" max="11011" width="84.7109375" style="80" customWidth="1"/>
    <col min="11012" max="11012" width="17.42578125" style="80" customWidth="1"/>
    <col min="11013" max="11013" width="19.42578125" style="80" customWidth="1"/>
    <col min="11014" max="11014" width="15.85546875" style="80" customWidth="1"/>
    <col min="11015" max="11015" width="17.85546875" style="80" customWidth="1"/>
    <col min="11016" max="11016" width="17.28515625" style="80" customWidth="1"/>
    <col min="11017" max="11017" width="15.85546875" style="80" customWidth="1"/>
    <col min="11018" max="11018" width="11.42578125" style="80"/>
    <col min="11019" max="11019" width="15.7109375" style="80" bestFit="1" customWidth="1"/>
    <col min="11020" max="11020" width="44" style="80" customWidth="1"/>
    <col min="11021" max="11264" width="11.42578125" style="80"/>
    <col min="11265" max="11265" width="6.28515625" style="80" customWidth="1"/>
    <col min="11266" max="11266" width="19.7109375" style="80" customWidth="1"/>
    <col min="11267" max="11267" width="84.7109375" style="80" customWidth="1"/>
    <col min="11268" max="11268" width="17.42578125" style="80" customWidth="1"/>
    <col min="11269" max="11269" width="19.42578125" style="80" customWidth="1"/>
    <col min="11270" max="11270" width="15.85546875" style="80" customWidth="1"/>
    <col min="11271" max="11271" width="17.85546875" style="80" customWidth="1"/>
    <col min="11272" max="11272" width="17.28515625" style="80" customWidth="1"/>
    <col min="11273" max="11273" width="15.85546875" style="80" customWidth="1"/>
    <col min="11274" max="11274" width="11.42578125" style="80"/>
    <col min="11275" max="11275" width="15.7109375" style="80" bestFit="1" customWidth="1"/>
    <col min="11276" max="11276" width="44" style="80" customWidth="1"/>
    <col min="11277" max="11520" width="11.42578125" style="80"/>
    <col min="11521" max="11521" width="6.28515625" style="80" customWidth="1"/>
    <col min="11522" max="11522" width="19.7109375" style="80" customWidth="1"/>
    <col min="11523" max="11523" width="84.7109375" style="80" customWidth="1"/>
    <col min="11524" max="11524" width="17.42578125" style="80" customWidth="1"/>
    <col min="11525" max="11525" width="19.42578125" style="80" customWidth="1"/>
    <col min="11526" max="11526" width="15.85546875" style="80" customWidth="1"/>
    <col min="11527" max="11527" width="17.85546875" style="80" customWidth="1"/>
    <col min="11528" max="11528" width="17.28515625" style="80" customWidth="1"/>
    <col min="11529" max="11529" width="15.85546875" style="80" customWidth="1"/>
    <col min="11530" max="11530" width="11.42578125" style="80"/>
    <col min="11531" max="11531" width="15.7109375" style="80" bestFit="1" customWidth="1"/>
    <col min="11532" max="11532" width="44" style="80" customWidth="1"/>
    <col min="11533" max="11776" width="11.42578125" style="80"/>
    <col min="11777" max="11777" width="6.28515625" style="80" customWidth="1"/>
    <col min="11778" max="11778" width="19.7109375" style="80" customWidth="1"/>
    <col min="11779" max="11779" width="84.7109375" style="80" customWidth="1"/>
    <col min="11780" max="11780" width="17.42578125" style="80" customWidth="1"/>
    <col min="11781" max="11781" width="19.42578125" style="80" customWidth="1"/>
    <col min="11782" max="11782" width="15.85546875" style="80" customWidth="1"/>
    <col min="11783" max="11783" width="17.85546875" style="80" customWidth="1"/>
    <col min="11784" max="11784" width="17.28515625" style="80" customWidth="1"/>
    <col min="11785" max="11785" width="15.85546875" style="80" customWidth="1"/>
    <col min="11786" max="11786" width="11.42578125" style="80"/>
    <col min="11787" max="11787" width="15.7109375" style="80" bestFit="1" customWidth="1"/>
    <col min="11788" max="11788" width="44" style="80" customWidth="1"/>
    <col min="11789" max="12032" width="11.42578125" style="80"/>
    <col min="12033" max="12033" width="6.28515625" style="80" customWidth="1"/>
    <col min="12034" max="12034" width="19.7109375" style="80" customWidth="1"/>
    <col min="12035" max="12035" width="84.7109375" style="80" customWidth="1"/>
    <col min="12036" max="12036" width="17.42578125" style="80" customWidth="1"/>
    <col min="12037" max="12037" width="19.42578125" style="80" customWidth="1"/>
    <col min="12038" max="12038" width="15.85546875" style="80" customWidth="1"/>
    <col min="12039" max="12039" width="17.85546875" style="80" customWidth="1"/>
    <col min="12040" max="12040" width="17.28515625" style="80" customWidth="1"/>
    <col min="12041" max="12041" width="15.85546875" style="80" customWidth="1"/>
    <col min="12042" max="12042" width="11.42578125" style="80"/>
    <col min="12043" max="12043" width="15.7109375" style="80" bestFit="1" customWidth="1"/>
    <col min="12044" max="12044" width="44" style="80" customWidth="1"/>
    <col min="12045" max="12288" width="11.42578125" style="80"/>
    <col min="12289" max="12289" width="6.28515625" style="80" customWidth="1"/>
    <col min="12290" max="12290" width="19.7109375" style="80" customWidth="1"/>
    <col min="12291" max="12291" width="84.7109375" style="80" customWidth="1"/>
    <col min="12292" max="12292" width="17.42578125" style="80" customWidth="1"/>
    <col min="12293" max="12293" width="19.42578125" style="80" customWidth="1"/>
    <col min="12294" max="12294" width="15.85546875" style="80" customWidth="1"/>
    <col min="12295" max="12295" width="17.85546875" style="80" customWidth="1"/>
    <col min="12296" max="12296" width="17.28515625" style="80" customWidth="1"/>
    <col min="12297" max="12297" width="15.85546875" style="80" customWidth="1"/>
    <col min="12298" max="12298" width="11.42578125" style="80"/>
    <col min="12299" max="12299" width="15.7109375" style="80" bestFit="1" customWidth="1"/>
    <col min="12300" max="12300" width="44" style="80" customWidth="1"/>
    <col min="12301" max="12544" width="11.42578125" style="80"/>
    <col min="12545" max="12545" width="6.28515625" style="80" customWidth="1"/>
    <col min="12546" max="12546" width="19.7109375" style="80" customWidth="1"/>
    <col min="12547" max="12547" width="84.7109375" style="80" customWidth="1"/>
    <col min="12548" max="12548" width="17.42578125" style="80" customWidth="1"/>
    <col min="12549" max="12549" width="19.42578125" style="80" customWidth="1"/>
    <col min="12550" max="12550" width="15.85546875" style="80" customWidth="1"/>
    <col min="12551" max="12551" width="17.85546875" style="80" customWidth="1"/>
    <col min="12552" max="12552" width="17.28515625" style="80" customWidth="1"/>
    <col min="12553" max="12553" width="15.85546875" style="80" customWidth="1"/>
    <col min="12554" max="12554" width="11.42578125" style="80"/>
    <col min="12555" max="12555" width="15.7109375" style="80" bestFit="1" customWidth="1"/>
    <col min="12556" max="12556" width="44" style="80" customWidth="1"/>
    <col min="12557" max="12800" width="11.42578125" style="80"/>
    <col min="12801" max="12801" width="6.28515625" style="80" customWidth="1"/>
    <col min="12802" max="12802" width="19.7109375" style="80" customWidth="1"/>
    <col min="12803" max="12803" width="84.7109375" style="80" customWidth="1"/>
    <col min="12804" max="12804" width="17.42578125" style="80" customWidth="1"/>
    <col min="12805" max="12805" width="19.42578125" style="80" customWidth="1"/>
    <col min="12806" max="12806" width="15.85546875" style="80" customWidth="1"/>
    <col min="12807" max="12807" width="17.85546875" style="80" customWidth="1"/>
    <col min="12808" max="12808" width="17.28515625" style="80" customWidth="1"/>
    <col min="12809" max="12809" width="15.85546875" style="80" customWidth="1"/>
    <col min="12810" max="12810" width="11.42578125" style="80"/>
    <col min="12811" max="12811" width="15.7109375" style="80" bestFit="1" customWidth="1"/>
    <col min="12812" max="12812" width="44" style="80" customWidth="1"/>
    <col min="12813" max="13056" width="11.42578125" style="80"/>
    <col min="13057" max="13057" width="6.28515625" style="80" customWidth="1"/>
    <col min="13058" max="13058" width="19.7109375" style="80" customWidth="1"/>
    <col min="13059" max="13059" width="84.7109375" style="80" customWidth="1"/>
    <col min="13060" max="13060" width="17.42578125" style="80" customWidth="1"/>
    <col min="13061" max="13061" width="19.42578125" style="80" customWidth="1"/>
    <col min="13062" max="13062" width="15.85546875" style="80" customWidth="1"/>
    <col min="13063" max="13063" width="17.85546875" style="80" customWidth="1"/>
    <col min="13064" max="13064" width="17.28515625" style="80" customWidth="1"/>
    <col min="13065" max="13065" width="15.85546875" style="80" customWidth="1"/>
    <col min="13066" max="13066" width="11.42578125" style="80"/>
    <col min="13067" max="13067" width="15.7109375" style="80" bestFit="1" customWidth="1"/>
    <col min="13068" max="13068" width="44" style="80" customWidth="1"/>
    <col min="13069" max="13312" width="11.42578125" style="80"/>
    <col min="13313" max="13313" width="6.28515625" style="80" customWidth="1"/>
    <col min="13314" max="13314" width="19.7109375" style="80" customWidth="1"/>
    <col min="13315" max="13315" width="84.7109375" style="80" customWidth="1"/>
    <col min="13316" max="13316" width="17.42578125" style="80" customWidth="1"/>
    <col min="13317" max="13317" width="19.42578125" style="80" customWidth="1"/>
    <col min="13318" max="13318" width="15.85546875" style="80" customWidth="1"/>
    <col min="13319" max="13319" width="17.85546875" style="80" customWidth="1"/>
    <col min="13320" max="13320" width="17.28515625" style="80" customWidth="1"/>
    <col min="13321" max="13321" width="15.85546875" style="80" customWidth="1"/>
    <col min="13322" max="13322" width="11.42578125" style="80"/>
    <col min="13323" max="13323" width="15.7109375" style="80" bestFit="1" customWidth="1"/>
    <col min="13324" max="13324" width="44" style="80" customWidth="1"/>
    <col min="13325" max="13568" width="11.42578125" style="80"/>
    <col min="13569" max="13569" width="6.28515625" style="80" customWidth="1"/>
    <col min="13570" max="13570" width="19.7109375" style="80" customWidth="1"/>
    <col min="13571" max="13571" width="84.7109375" style="80" customWidth="1"/>
    <col min="13572" max="13572" width="17.42578125" style="80" customWidth="1"/>
    <col min="13573" max="13573" width="19.42578125" style="80" customWidth="1"/>
    <col min="13574" max="13574" width="15.85546875" style="80" customWidth="1"/>
    <col min="13575" max="13575" width="17.85546875" style="80" customWidth="1"/>
    <col min="13576" max="13576" width="17.28515625" style="80" customWidth="1"/>
    <col min="13577" max="13577" width="15.85546875" style="80" customWidth="1"/>
    <col min="13578" max="13578" width="11.42578125" style="80"/>
    <col min="13579" max="13579" width="15.7109375" style="80" bestFit="1" customWidth="1"/>
    <col min="13580" max="13580" width="44" style="80" customWidth="1"/>
    <col min="13581" max="13824" width="11.42578125" style="80"/>
    <col min="13825" max="13825" width="6.28515625" style="80" customWidth="1"/>
    <col min="13826" max="13826" width="19.7109375" style="80" customWidth="1"/>
    <col min="13827" max="13827" width="84.7109375" style="80" customWidth="1"/>
    <col min="13828" max="13828" width="17.42578125" style="80" customWidth="1"/>
    <col min="13829" max="13829" width="19.42578125" style="80" customWidth="1"/>
    <col min="13830" max="13830" width="15.85546875" style="80" customWidth="1"/>
    <col min="13831" max="13831" width="17.85546875" style="80" customWidth="1"/>
    <col min="13832" max="13832" width="17.28515625" style="80" customWidth="1"/>
    <col min="13833" max="13833" width="15.85546875" style="80" customWidth="1"/>
    <col min="13834" max="13834" width="11.42578125" style="80"/>
    <col min="13835" max="13835" width="15.7109375" style="80" bestFit="1" customWidth="1"/>
    <col min="13836" max="13836" width="44" style="80" customWidth="1"/>
    <col min="13837" max="14080" width="11.42578125" style="80"/>
    <col min="14081" max="14081" width="6.28515625" style="80" customWidth="1"/>
    <col min="14082" max="14082" width="19.7109375" style="80" customWidth="1"/>
    <col min="14083" max="14083" width="84.7109375" style="80" customWidth="1"/>
    <col min="14084" max="14084" width="17.42578125" style="80" customWidth="1"/>
    <col min="14085" max="14085" width="19.42578125" style="80" customWidth="1"/>
    <col min="14086" max="14086" width="15.85546875" style="80" customWidth="1"/>
    <col min="14087" max="14087" width="17.85546875" style="80" customWidth="1"/>
    <col min="14088" max="14088" width="17.28515625" style="80" customWidth="1"/>
    <col min="14089" max="14089" width="15.85546875" style="80" customWidth="1"/>
    <col min="14090" max="14090" width="11.42578125" style="80"/>
    <col min="14091" max="14091" width="15.7109375" style="80" bestFit="1" customWidth="1"/>
    <col min="14092" max="14092" width="44" style="80" customWidth="1"/>
    <col min="14093" max="14336" width="11.42578125" style="80"/>
    <col min="14337" max="14337" width="6.28515625" style="80" customWidth="1"/>
    <col min="14338" max="14338" width="19.7109375" style="80" customWidth="1"/>
    <col min="14339" max="14339" width="84.7109375" style="80" customWidth="1"/>
    <col min="14340" max="14340" width="17.42578125" style="80" customWidth="1"/>
    <col min="14341" max="14341" width="19.42578125" style="80" customWidth="1"/>
    <col min="14342" max="14342" width="15.85546875" style="80" customWidth="1"/>
    <col min="14343" max="14343" width="17.85546875" style="80" customWidth="1"/>
    <col min="14344" max="14344" width="17.28515625" style="80" customWidth="1"/>
    <col min="14345" max="14345" width="15.85546875" style="80" customWidth="1"/>
    <col min="14346" max="14346" width="11.42578125" style="80"/>
    <col min="14347" max="14347" width="15.7109375" style="80" bestFit="1" customWidth="1"/>
    <col min="14348" max="14348" width="44" style="80" customWidth="1"/>
    <col min="14349" max="14592" width="11.42578125" style="80"/>
    <col min="14593" max="14593" width="6.28515625" style="80" customWidth="1"/>
    <col min="14594" max="14594" width="19.7109375" style="80" customWidth="1"/>
    <col min="14595" max="14595" width="84.7109375" style="80" customWidth="1"/>
    <col min="14596" max="14596" width="17.42578125" style="80" customWidth="1"/>
    <col min="14597" max="14597" width="19.42578125" style="80" customWidth="1"/>
    <col min="14598" max="14598" width="15.85546875" style="80" customWidth="1"/>
    <col min="14599" max="14599" width="17.85546875" style="80" customWidth="1"/>
    <col min="14600" max="14600" width="17.28515625" style="80" customWidth="1"/>
    <col min="14601" max="14601" width="15.85546875" style="80" customWidth="1"/>
    <col min="14602" max="14602" width="11.42578125" style="80"/>
    <col min="14603" max="14603" width="15.7109375" style="80" bestFit="1" customWidth="1"/>
    <col min="14604" max="14604" width="44" style="80" customWidth="1"/>
    <col min="14605" max="14848" width="11.42578125" style="80"/>
    <col min="14849" max="14849" width="6.28515625" style="80" customWidth="1"/>
    <col min="14850" max="14850" width="19.7109375" style="80" customWidth="1"/>
    <col min="14851" max="14851" width="84.7109375" style="80" customWidth="1"/>
    <col min="14852" max="14852" width="17.42578125" style="80" customWidth="1"/>
    <col min="14853" max="14853" width="19.42578125" style="80" customWidth="1"/>
    <col min="14854" max="14854" width="15.85546875" style="80" customWidth="1"/>
    <col min="14855" max="14855" width="17.85546875" style="80" customWidth="1"/>
    <col min="14856" max="14856" width="17.28515625" style="80" customWidth="1"/>
    <col min="14857" max="14857" width="15.85546875" style="80" customWidth="1"/>
    <col min="14858" max="14858" width="11.42578125" style="80"/>
    <col min="14859" max="14859" width="15.7109375" style="80" bestFit="1" customWidth="1"/>
    <col min="14860" max="14860" width="44" style="80" customWidth="1"/>
    <col min="14861" max="15104" width="11.42578125" style="80"/>
    <col min="15105" max="15105" width="6.28515625" style="80" customWidth="1"/>
    <col min="15106" max="15106" width="19.7109375" style="80" customWidth="1"/>
    <col min="15107" max="15107" width="84.7109375" style="80" customWidth="1"/>
    <col min="15108" max="15108" width="17.42578125" style="80" customWidth="1"/>
    <col min="15109" max="15109" width="19.42578125" style="80" customWidth="1"/>
    <col min="15110" max="15110" width="15.85546875" style="80" customWidth="1"/>
    <col min="15111" max="15111" width="17.85546875" style="80" customWidth="1"/>
    <col min="15112" max="15112" width="17.28515625" style="80" customWidth="1"/>
    <col min="15113" max="15113" width="15.85546875" style="80" customWidth="1"/>
    <col min="15114" max="15114" width="11.42578125" style="80"/>
    <col min="15115" max="15115" width="15.7109375" style="80" bestFit="1" customWidth="1"/>
    <col min="15116" max="15116" width="44" style="80" customWidth="1"/>
    <col min="15117" max="15360" width="11.42578125" style="80"/>
    <col min="15361" max="15361" width="6.28515625" style="80" customWidth="1"/>
    <col min="15362" max="15362" width="19.7109375" style="80" customWidth="1"/>
    <col min="15363" max="15363" width="84.7109375" style="80" customWidth="1"/>
    <col min="15364" max="15364" width="17.42578125" style="80" customWidth="1"/>
    <col min="15365" max="15365" width="19.42578125" style="80" customWidth="1"/>
    <col min="15366" max="15366" width="15.85546875" style="80" customWidth="1"/>
    <col min="15367" max="15367" width="17.85546875" style="80" customWidth="1"/>
    <col min="15368" max="15368" width="17.28515625" style="80" customWidth="1"/>
    <col min="15369" max="15369" width="15.85546875" style="80" customWidth="1"/>
    <col min="15370" max="15370" width="11.42578125" style="80"/>
    <col min="15371" max="15371" width="15.7109375" style="80" bestFit="1" customWidth="1"/>
    <col min="15372" max="15372" width="44" style="80" customWidth="1"/>
    <col min="15373" max="15616" width="11.42578125" style="80"/>
    <col min="15617" max="15617" width="6.28515625" style="80" customWidth="1"/>
    <col min="15618" max="15618" width="19.7109375" style="80" customWidth="1"/>
    <col min="15619" max="15619" width="84.7109375" style="80" customWidth="1"/>
    <col min="15620" max="15620" width="17.42578125" style="80" customWidth="1"/>
    <col min="15621" max="15621" width="19.42578125" style="80" customWidth="1"/>
    <col min="15622" max="15622" width="15.85546875" style="80" customWidth="1"/>
    <col min="15623" max="15623" width="17.85546875" style="80" customWidth="1"/>
    <col min="15624" max="15624" width="17.28515625" style="80" customWidth="1"/>
    <col min="15625" max="15625" width="15.85546875" style="80" customWidth="1"/>
    <col min="15626" max="15626" width="11.42578125" style="80"/>
    <col min="15627" max="15627" width="15.7109375" style="80" bestFit="1" customWidth="1"/>
    <col min="15628" max="15628" width="44" style="80" customWidth="1"/>
    <col min="15629" max="15872" width="11.42578125" style="80"/>
    <col min="15873" max="15873" width="6.28515625" style="80" customWidth="1"/>
    <col min="15874" max="15874" width="19.7109375" style="80" customWidth="1"/>
    <col min="15875" max="15875" width="84.7109375" style="80" customWidth="1"/>
    <col min="15876" max="15876" width="17.42578125" style="80" customWidth="1"/>
    <col min="15877" max="15877" width="19.42578125" style="80" customWidth="1"/>
    <col min="15878" max="15878" width="15.85546875" style="80" customWidth="1"/>
    <col min="15879" max="15879" width="17.85546875" style="80" customWidth="1"/>
    <col min="15880" max="15880" width="17.28515625" style="80" customWidth="1"/>
    <col min="15881" max="15881" width="15.85546875" style="80" customWidth="1"/>
    <col min="15882" max="15882" width="11.42578125" style="80"/>
    <col min="15883" max="15883" width="15.7109375" style="80" bestFit="1" customWidth="1"/>
    <col min="15884" max="15884" width="44" style="80" customWidth="1"/>
    <col min="15885" max="16128" width="11.42578125" style="80"/>
    <col min="16129" max="16129" width="6.28515625" style="80" customWidth="1"/>
    <col min="16130" max="16130" width="19.7109375" style="80" customWidth="1"/>
    <col min="16131" max="16131" width="84.7109375" style="80" customWidth="1"/>
    <col min="16132" max="16132" width="17.42578125" style="80" customWidth="1"/>
    <col min="16133" max="16133" width="19.42578125" style="80" customWidth="1"/>
    <col min="16134" max="16134" width="15.85546875" style="80" customWidth="1"/>
    <col min="16135" max="16135" width="17.85546875" style="80" customWidth="1"/>
    <col min="16136" max="16136" width="17.28515625" style="80" customWidth="1"/>
    <col min="16137" max="16137" width="15.85546875" style="80" customWidth="1"/>
    <col min="16138" max="16138" width="11.42578125" style="80"/>
    <col min="16139" max="16139" width="15.7109375" style="80" bestFit="1" customWidth="1"/>
    <col min="16140" max="16140" width="44" style="80" customWidth="1"/>
    <col min="16141" max="16384" width="11.42578125" style="80"/>
  </cols>
  <sheetData>
    <row r="1" spans="2:12" x14ac:dyDescent="0.2">
      <c r="B1" s="77"/>
      <c r="C1" s="1"/>
      <c r="D1" s="77"/>
      <c r="E1" s="78"/>
      <c r="F1" s="79"/>
      <c r="G1" s="79"/>
      <c r="H1" s="77"/>
      <c r="I1" s="77"/>
    </row>
    <row r="2" spans="2:12" x14ac:dyDescent="0.2">
      <c r="B2" s="61" t="s">
        <v>0</v>
      </c>
      <c r="C2" s="61"/>
      <c r="D2" s="61"/>
      <c r="E2" s="61"/>
      <c r="F2" s="61"/>
      <c r="G2" s="61"/>
      <c r="H2" s="61"/>
      <c r="I2" s="61"/>
    </row>
    <row r="3" spans="2:12" x14ac:dyDescent="0.2">
      <c r="B3" s="2"/>
      <c r="C3" s="82"/>
      <c r="D3" s="77"/>
      <c r="E3" s="78"/>
      <c r="F3" s="79"/>
      <c r="G3" s="79"/>
      <c r="H3" s="77"/>
      <c r="I3" s="77"/>
    </row>
    <row r="4" spans="2:12" ht="12.75" thickBot="1" x14ac:dyDescent="0.25">
      <c r="B4" s="62" t="s">
        <v>1</v>
      </c>
      <c r="C4" s="62"/>
      <c r="D4" s="62"/>
      <c r="E4" s="62"/>
      <c r="F4" s="62"/>
      <c r="G4" s="62"/>
      <c r="H4" s="62"/>
      <c r="I4" s="62"/>
    </row>
    <row r="5" spans="2:12" x14ac:dyDescent="0.2">
      <c r="B5" s="3" t="s">
        <v>2</v>
      </c>
      <c r="C5" s="83" t="s">
        <v>3</v>
      </c>
      <c r="D5" s="77"/>
      <c r="E5" s="78"/>
      <c r="F5" s="63" t="s">
        <v>4</v>
      </c>
      <c r="G5" s="64"/>
      <c r="H5" s="64"/>
      <c r="I5" s="65"/>
    </row>
    <row r="6" spans="2:12" x14ac:dyDescent="0.2">
      <c r="B6" s="4" t="s">
        <v>5</v>
      </c>
      <c r="C6" s="84" t="s">
        <v>6</v>
      </c>
      <c r="D6" s="77"/>
      <c r="E6" s="78"/>
      <c r="F6" s="66"/>
      <c r="G6" s="67"/>
      <c r="H6" s="67"/>
      <c r="I6" s="68"/>
    </row>
    <row r="7" spans="2:12" x14ac:dyDescent="0.2">
      <c r="B7" s="4" t="s">
        <v>7</v>
      </c>
      <c r="C7" s="85" t="s">
        <v>8</v>
      </c>
      <c r="D7" s="77"/>
      <c r="E7" s="78"/>
      <c r="F7" s="66"/>
      <c r="G7" s="67"/>
      <c r="H7" s="67"/>
      <c r="I7" s="68"/>
    </row>
    <row r="8" spans="2:12" x14ac:dyDescent="0.2">
      <c r="B8" s="4" t="s">
        <v>9</v>
      </c>
      <c r="C8" s="86" t="s">
        <v>10</v>
      </c>
      <c r="D8" s="77"/>
      <c r="E8" s="78"/>
      <c r="F8" s="66"/>
      <c r="G8" s="67"/>
      <c r="H8" s="67"/>
      <c r="I8" s="68"/>
    </row>
    <row r="9" spans="2:12" ht="96.75" thickBot="1" x14ac:dyDescent="0.25">
      <c r="B9" s="5" t="s">
        <v>11</v>
      </c>
      <c r="C9" s="84" t="s">
        <v>66</v>
      </c>
      <c r="D9" s="77"/>
      <c r="E9" s="78"/>
      <c r="F9" s="69"/>
      <c r="G9" s="70"/>
      <c r="H9" s="70"/>
      <c r="I9" s="71"/>
    </row>
    <row r="10" spans="2:12" ht="108.75" thickBot="1" x14ac:dyDescent="0.25">
      <c r="B10" s="5" t="s">
        <v>12</v>
      </c>
      <c r="C10" s="84" t="s">
        <v>13</v>
      </c>
      <c r="D10" s="77"/>
      <c r="E10" s="78"/>
      <c r="F10" s="79"/>
      <c r="G10" s="79"/>
      <c r="H10" s="77"/>
      <c r="I10" s="77"/>
      <c r="K10" s="87"/>
      <c r="L10" s="88"/>
    </row>
    <row r="11" spans="2:12" ht="48" x14ac:dyDescent="0.2">
      <c r="B11" s="5" t="s">
        <v>14</v>
      </c>
      <c r="C11" s="84" t="s">
        <v>15</v>
      </c>
      <c r="D11" s="77"/>
      <c r="E11" s="78"/>
      <c r="F11" s="63" t="s">
        <v>110</v>
      </c>
      <c r="G11" s="64"/>
      <c r="H11" s="64"/>
      <c r="I11" s="65"/>
      <c r="K11" s="89"/>
    </row>
    <row r="12" spans="2:12" x14ac:dyDescent="0.2">
      <c r="B12" s="5" t="s">
        <v>16</v>
      </c>
      <c r="C12" s="90">
        <f>SUM(I19:I67)</f>
        <v>25717761784.51609</v>
      </c>
      <c r="D12" s="6"/>
      <c r="E12" s="78"/>
      <c r="F12" s="66"/>
      <c r="G12" s="67"/>
      <c r="H12" s="67"/>
      <c r="I12" s="68"/>
    </row>
    <row r="13" spans="2:12" ht="24" x14ac:dyDescent="0.2">
      <c r="B13" s="4" t="s">
        <v>17</v>
      </c>
      <c r="C13" s="90">
        <v>364000000</v>
      </c>
      <c r="D13" s="77"/>
      <c r="E13" s="78"/>
      <c r="F13" s="66"/>
      <c r="G13" s="67"/>
      <c r="H13" s="67"/>
      <c r="I13" s="68"/>
    </row>
    <row r="14" spans="2:12" ht="24" x14ac:dyDescent="0.2">
      <c r="B14" s="4" t="s">
        <v>18</v>
      </c>
      <c r="C14" s="90">
        <v>36400000</v>
      </c>
      <c r="D14" s="77"/>
      <c r="E14" s="78"/>
      <c r="F14" s="66"/>
      <c r="G14" s="67"/>
      <c r="H14" s="67"/>
      <c r="I14" s="68"/>
    </row>
    <row r="15" spans="2:12" ht="24.75" thickBot="1" x14ac:dyDescent="0.25">
      <c r="B15" s="7" t="s">
        <v>19</v>
      </c>
      <c r="C15" s="91">
        <v>45293</v>
      </c>
      <c r="D15" s="77"/>
      <c r="E15" s="78"/>
      <c r="F15" s="69"/>
      <c r="G15" s="70"/>
      <c r="H15" s="70"/>
      <c r="I15" s="71"/>
    </row>
    <row r="17" spans="1:14" x14ac:dyDescent="0.2">
      <c r="B17" s="8" t="s">
        <v>20</v>
      </c>
      <c r="C17" s="25"/>
      <c r="D17" s="25"/>
      <c r="E17" s="25"/>
      <c r="F17" s="25"/>
      <c r="G17" s="25"/>
      <c r="H17" s="25"/>
      <c r="I17" s="25"/>
      <c r="J17" s="25"/>
      <c r="K17" s="25"/>
      <c r="L17" s="25"/>
      <c r="M17" s="77"/>
      <c r="N17" s="77"/>
    </row>
    <row r="18" spans="1:14" s="93" customFormat="1" ht="48" x14ac:dyDescent="0.25">
      <c r="A18" s="92"/>
      <c r="B18" s="9" t="s">
        <v>21</v>
      </c>
      <c r="C18" s="9" t="s">
        <v>22</v>
      </c>
      <c r="D18" s="9" t="s">
        <v>23</v>
      </c>
      <c r="E18" s="9" t="s">
        <v>24</v>
      </c>
      <c r="F18" s="9" t="s">
        <v>25</v>
      </c>
      <c r="G18" s="9" t="s">
        <v>26</v>
      </c>
      <c r="H18" s="10" t="s">
        <v>27</v>
      </c>
      <c r="I18" s="10" t="s">
        <v>28</v>
      </c>
      <c r="J18" s="9" t="s">
        <v>29</v>
      </c>
      <c r="K18" s="9" t="s">
        <v>30</v>
      </c>
      <c r="L18" s="9" t="s">
        <v>31</v>
      </c>
      <c r="M18" s="47"/>
      <c r="N18" s="47"/>
    </row>
    <row r="19" spans="1:14" ht="48" x14ac:dyDescent="0.2">
      <c r="A19" s="94"/>
      <c r="B19" s="11">
        <v>95111601</v>
      </c>
      <c r="C19" s="27" t="s">
        <v>43</v>
      </c>
      <c r="D19" s="13">
        <v>45295</v>
      </c>
      <c r="E19" s="12">
        <v>45657</v>
      </c>
      <c r="F19" s="28" t="s">
        <v>41</v>
      </c>
      <c r="G19" s="28" t="s">
        <v>44</v>
      </c>
      <c r="H19" s="29">
        <v>159500000</v>
      </c>
      <c r="I19" s="29">
        <v>159500000</v>
      </c>
      <c r="J19" s="30" t="s">
        <v>36</v>
      </c>
      <c r="K19" s="30" t="s">
        <v>36</v>
      </c>
      <c r="L19" s="28" t="s">
        <v>37</v>
      </c>
    </row>
    <row r="20" spans="1:14" ht="48" x14ac:dyDescent="0.2">
      <c r="A20" s="94"/>
      <c r="B20" s="11">
        <v>80111600</v>
      </c>
      <c r="C20" s="26" t="s">
        <v>54</v>
      </c>
      <c r="D20" s="13">
        <v>45295</v>
      </c>
      <c r="E20" s="11" t="s">
        <v>55</v>
      </c>
      <c r="F20" s="28" t="s">
        <v>34</v>
      </c>
      <c r="G20" s="28" t="s">
        <v>35</v>
      </c>
      <c r="H20" s="29">
        <v>18564000</v>
      </c>
      <c r="I20" s="29">
        <f t="shared" ref="I20:I29" si="0">+H20</f>
        <v>18564000</v>
      </c>
      <c r="J20" s="30" t="s">
        <v>36</v>
      </c>
      <c r="K20" s="30" t="s">
        <v>36</v>
      </c>
      <c r="L20" s="28" t="s">
        <v>37</v>
      </c>
    </row>
    <row r="21" spans="1:14" ht="48" x14ac:dyDescent="0.2">
      <c r="A21" s="94"/>
      <c r="B21" s="31">
        <v>80111600</v>
      </c>
      <c r="C21" s="15" t="s">
        <v>57</v>
      </c>
      <c r="D21" s="13">
        <v>45295</v>
      </c>
      <c r="E21" s="14" t="s">
        <v>56</v>
      </c>
      <c r="F21" s="27" t="s">
        <v>48</v>
      </c>
      <c r="G21" s="28" t="s">
        <v>35</v>
      </c>
      <c r="H21" s="32">
        <v>24000000</v>
      </c>
      <c r="I21" s="29">
        <f t="shared" si="0"/>
        <v>24000000</v>
      </c>
      <c r="J21" s="30" t="s">
        <v>36</v>
      </c>
      <c r="K21" s="30" t="s">
        <v>36</v>
      </c>
      <c r="L21" s="28" t="s">
        <v>37</v>
      </c>
    </row>
    <row r="22" spans="1:14" ht="48" x14ac:dyDescent="0.2">
      <c r="A22" s="94"/>
      <c r="B22" s="31">
        <v>80111600</v>
      </c>
      <c r="C22" s="15" t="s">
        <v>67</v>
      </c>
      <c r="D22" s="13">
        <v>45300</v>
      </c>
      <c r="E22" s="14" t="s">
        <v>56</v>
      </c>
      <c r="F22" s="27" t="s">
        <v>48</v>
      </c>
      <c r="G22" s="28" t="s">
        <v>35</v>
      </c>
      <c r="H22" s="32">
        <f>7000000*6</f>
        <v>42000000</v>
      </c>
      <c r="I22" s="29">
        <f t="shared" si="0"/>
        <v>42000000</v>
      </c>
      <c r="J22" s="30" t="s">
        <v>36</v>
      </c>
      <c r="K22" s="30" t="s">
        <v>36</v>
      </c>
      <c r="L22" s="28" t="s">
        <v>37</v>
      </c>
    </row>
    <row r="23" spans="1:14" ht="48" x14ac:dyDescent="0.2">
      <c r="A23" s="94"/>
      <c r="B23" s="31">
        <v>80111600</v>
      </c>
      <c r="C23" s="15" t="s">
        <v>58</v>
      </c>
      <c r="D23" s="13">
        <v>45295</v>
      </c>
      <c r="E23" s="14" t="s">
        <v>56</v>
      </c>
      <c r="F23" s="27" t="s">
        <v>48</v>
      </c>
      <c r="G23" s="28" t="s">
        <v>35</v>
      </c>
      <c r="H23" s="32">
        <f>4500000*6</f>
        <v>27000000</v>
      </c>
      <c r="I23" s="29">
        <f t="shared" si="0"/>
        <v>27000000</v>
      </c>
      <c r="J23" s="30" t="s">
        <v>36</v>
      </c>
      <c r="K23" s="30" t="s">
        <v>36</v>
      </c>
      <c r="L23" s="28" t="s">
        <v>37</v>
      </c>
    </row>
    <row r="24" spans="1:14" ht="48" x14ac:dyDescent="0.2">
      <c r="A24" s="94"/>
      <c r="B24" s="31">
        <v>80111600</v>
      </c>
      <c r="C24" s="26" t="s">
        <v>59</v>
      </c>
      <c r="D24" s="13">
        <v>45300</v>
      </c>
      <c r="E24" s="14" t="s">
        <v>56</v>
      </c>
      <c r="F24" s="27" t="s">
        <v>48</v>
      </c>
      <c r="G24" s="28" t="s">
        <v>35</v>
      </c>
      <c r="H24" s="32">
        <f>7000000*6</f>
        <v>42000000</v>
      </c>
      <c r="I24" s="29">
        <f t="shared" si="0"/>
        <v>42000000</v>
      </c>
      <c r="J24" s="30" t="s">
        <v>36</v>
      </c>
      <c r="K24" s="30" t="s">
        <v>36</v>
      </c>
      <c r="L24" s="28" t="s">
        <v>37</v>
      </c>
    </row>
    <row r="25" spans="1:14" ht="48" x14ac:dyDescent="0.2">
      <c r="A25" s="94"/>
      <c r="B25" s="31">
        <v>80111600</v>
      </c>
      <c r="C25" s="26" t="s">
        <v>60</v>
      </c>
      <c r="D25" s="13">
        <v>45300</v>
      </c>
      <c r="E25" s="14" t="s">
        <v>56</v>
      </c>
      <c r="F25" s="27" t="s">
        <v>48</v>
      </c>
      <c r="G25" s="28" t="s">
        <v>35</v>
      </c>
      <c r="H25" s="32">
        <f>5800000*6</f>
        <v>34800000</v>
      </c>
      <c r="I25" s="29">
        <f t="shared" si="0"/>
        <v>34800000</v>
      </c>
      <c r="J25" s="30" t="s">
        <v>36</v>
      </c>
      <c r="K25" s="30" t="s">
        <v>36</v>
      </c>
      <c r="L25" s="28" t="s">
        <v>37</v>
      </c>
    </row>
    <row r="26" spans="1:14" ht="48" x14ac:dyDescent="0.2">
      <c r="A26" s="94"/>
      <c r="B26" s="31">
        <v>80111600</v>
      </c>
      <c r="C26" s="26" t="s">
        <v>61</v>
      </c>
      <c r="D26" s="13">
        <v>45300</v>
      </c>
      <c r="E26" s="14" t="s">
        <v>56</v>
      </c>
      <c r="F26" s="27" t="s">
        <v>48</v>
      </c>
      <c r="G26" s="28" t="s">
        <v>35</v>
      </c>
      <c r="H26" s="32">
        <f>5500000*6</f>
        <v>33000000</v>
      </c>
      <c r="I26" s="29">
        <f t="shared" si="0"/>
        <v>33000000</v>
      </c>
      <c r="J26" s="30" t="s">
        <v>36</v>
      </c>
      <c r="K26" s="30" t="s">
        <v>36</v>
      </c>
      <c r="L26" s="28" t="s">
        <v>37</v>
      </c>
    </row>
    <row r="27" spans="1:14" ht="48" x14ac:dyDescent="0.2">
      <c r="A27" s="94"/>
      <c r="B27" s="31">
        <v>80111600</v>
      </c>
      <c r="C27" s="26" t="s">
        <v>62</v>
      </c>
      <c r="D27" s="13">
        <v>45300</v>
      </c>
      <c r="E27" s="14" t="s">
        <v>56</v>
      </c>
      <c r="F27" s="27" t="s">
        <v>48</v>
      </c>
      <c r="G27" s="28" t="s">
        <v>35</v>
      </c>
      <c r="H27" s="32">
        <f>5000000*6</f>
        <v>30000000</v>
      </c>
      <c r="I27" s="29">
        <f t="shared" si="0"/>
        <v>30000000</v>
      </c>
      <c r="J27" s="30" t="s">
        <v>36</v>
      </c>
      <c r="K27" s="30" t="s">
        <v>36</v>
      </c>
      <c r="L27" s="28" t="s">
        <v>37</v>
      </c>
    </row>
    <row r="28" spans="1:14" ht="48" x14ac:dyDescent="0.2">
      <c r="A28" s="94"/>
      <c r="B28" s="31">
        <v>80111600</v>
      </c>
      <c r="C28" s="26" t="s">
        <v>63</v>
      </c>
      <c r="D28" s="13">
        <v>45300</v>
      </c>
      <c r="E28" s="14" t="s">
        <v>56</v>
      </c>
      <c r="F28" s="27" t="s">
        <v>48</v>
      </c>
      <c r="G28" s="28" t="s">
        <v>35</v>
      </c>
      <c r="H28" s="32">
        <f>7000000*6</f>
        <v>42000000</v>
      </c>
      <c r="I28" s="29">
        <f t="shared" si="0"/>
        <v>42000000</v>
      </c>
      <c r="J28" s="30" t="s">
        <v>36</v>
      </c>
      <c r="K28" s="30" t="s">
        <v>36</v>
      </c>
      <c r="L28" s="28" t="s">
        <v>37</v>
      </c>
    </row>
    <row r="29" spans="1:14" ht="60" x14ac:dyDescent="0.2">
      <c r="A29" s="94"/>
      <c r="B29" s="31">
        <v>80111600</v>
      </c>
      <c r="C29" s="26" t="s">
        <v>64</v>
      </c>
      <c r="D29" s="13">
        <v>45300</v>
      </c>
      <c r="E29" s="14" t="s">
        <v>56</v>
      </c>
      <c r="F29" s="27" t="s">
        <v>48</v>
      </c>
      <c r="G29" s="28" t="s">
        <v>35</v>
      </c>
      <c r="H29" s="32">
        <f>4000000*6</f>
        <v>24000000</v>
      </c>
      <c r="I29" s="29">
        <f t="shared" si="0"/>
        <v>24000000</v>
      </c>
      <c r="J29" s="30" t="s">
        <v>36</v>
      </c>
      <c r="K29" s="30" t="s">
        <v>36</v>
      </c>
      <c r="L29" s="28" t="s">
        <v>37</v>
      </c>
    </row>
    <row r="30" spans="1:14" ht="48" x14ac:dyDescent="0.2">
      <c r="A30" s="94"/>
      <c r="B30" s="31">
        <v>80111600</v>
      </c>
      <c r="C30" s="26" t="s">
        <v>65</v>
      </c>
      <c r="D30" s="13">
        <v>45300</v>
      </c>
      <c r="E30" s="14" t="s">
        <v>56</v>
      </c>
      <c r="F30" s="27" t="s">
        <v>48</v>
      </c>
      <c r="G30" s="28" t="s">
        <v>35</v>
      </c>
      <c r="H30" s="32">
        <f>1950000*6</f>
        <v>11700000</v>
      </c>
      <c r="I30" s="29">
        <f>+H30</f>
        <v>11700000</v>
      </c>
      <c r="J30" s="30" t="s">
        <v>36</v>
      </c>
      <c r="K30" s="30" t="s">
        <v>36</v>
      </c>
      <c r="L30" s="28" t="s">
        <v>37</v>
      </c>
    </row>
    <row r="31" spans="1:14" ht="48" x14ac:dyDescent="0.2">
      <c r="A31" s="94"/>
      <c r="B31" s="31">
        <v>80111600</v>
      </c>
      <c r="C31" s="26" t="s">
        <v>68</v>
      </c>
      <c r="D31" s="13">
        <v>45300</v>
      </c>
      <c r="E31" s="14" t="s">
        <v>56</v>
      </c>
      <c r="F31" s="27" t="s">
        <v>48</v>
      </c>
      <c r="G31" s="28" t="s">
        <v>35</v>
      </c>
      <c r="H31" s="32">
        <f>4500000*6</f>
        <v>27000000</v>
      </c>
      <c r="I31" s="29">
        <f t="shared" ref="I31:I32" si="1">+H31</f>
        <v>27000000</v>
      </c>
      <c r="J31" s="30" t="s">
        <v>36</v>
      </c>
      <c r="K31" s="30" t="s">
        <v>36</v>
      </c>
      <c r="L31" s="28" t="s">
        <v>37</v>
      </c>
    </row>
    <row r="32" spans="1:14" ht="48" x14ac:dyDescent="0.2">
      <c r="A32" s="94"/>
      <c r="B32" s="31">
        <v>80111600</v>
      </c>
      <c r="C32" s="26" t="s">
        <v>69</v>
      </c>
      <c r="D32" s="13">
        <v>45301</v>
      </c>
      <c r="E32" s="14" t="s">
        <v>56</v>
      </c>
      <c r="F32" s="27" t="s">
        <v>48</v>
      </c>
      <c r="G32" s="28" t="s">
        <v>35</v>
      </c>
      <c r="H32" s="32">
        <f>4000000*6</f>
        <v>24000000</v>
      </c>
      <c r="I32" s="29">
        <f t="shared" si="1"/>
        <v>24000000</v>
      </c>
      <c r="J32" s="30" t="s">
        <v>36</v>
      </c>
      <c r="K32" s="30" t="s">
        <v>36</v>
      </c>
      <c r="L32" s="28" t="s">
        <v>37</v>
      </c>
    </row>
    <row r="33" spans="1:12" ht="48" x14ac:dyDescent="0.2">
      <c r="A33" s="94"/>
      <c r="B33" s="31">
        <v>80111600</v>
      </c>
      <c r="C33" s="26" t="s">
        <v>70</v>
      </c>
      <c r="D33" s="13">
        <v>45301</v>
      </c>
      <c r="E33" s="14" t="s">
        <v>56</v>
      </c>
      <c r="F33" s="27" t="s">
        <v>48</v>
      </c>
      <c r="G33" s="28" t="s">
        <v>35</v>
      </c>
      <c r="H33" s="32">
        <f>7000000*6</f>
        <v>42000000</v>
      </c>
      <c r="I33" s="29">
        <f t="shared" ref="I33" si="2">+H33</f>
        <v>42000000</v>
      </c>
      <c r="J33" s="30" t="s">
        <v>36</v>
      </c>
      <c r="K33" s="30" t="s">
        <v>36</v>
      </c>
      <c r="L33" s="28" t="s">
        <v>37</v>
      </c>
    </row>
    <row r="34" spans="1:12" ht="48" x14ac:dyDescent="0.2">
      <c r="A34" s="94"/>
      <c r="B34" s="31">
        <v>80111600</v>
      </c>
      <c r="C34" s="26" t="s">
        <v>71</v>
      </c>
      <c r="D34" s="13">
        <v>45306</v>
      </c>
      <c r="E34" s="14" t="s">
        <v>72</v>
      </c>
      <c r="F34" s="27" t="s">
        <v>48</v>
      </c>
      <c r="G34" s="28" t="s">
        <v>35</v>
      </c>
      <c r="H34" s="32">
        <v>7162620</v>
      </c>
      <c r="I34" s="29">
        <f t="shared" ref="I34:I35" si="3">+H34</f>
        <v>7162620</v>
      </c>
      <c r="J34" s="30" t="s">
        <v>36</v>
      </c>
      <c r="K34" s="30" t="s">
        <v>36</v>
      </c>
      <c r="L34" s="28" t="s">
        <v>37</v>
      </c>
    </row>
    <row r="35" spans="1:12" ht="48" x14ac:dyDescent="0.2">
      <c r="A35" s="94"/>
      <c r="B35" s="31">
        <v>80111600</v>
      </c>
      <c r="C35" s="26" t="s">
        <v>73</v>
      </c>
      <c r="D35" s="13">
        <v>45313</v>
      </c>
      <c r="E35" s="14" t="s">
        <v>56</v>
      </c>
      <c r="F35" s="27" t="s">
        <v>48</v>
      </c>
      <c r="G35" s="28" t="s">
        <v>35</v>
      </c>
      <c r="H35" s="32">
        <f>4700000*6</f>
        <v>28200000</v>
      </c>
      <c r="I35" s="29">
        <f t="shared" si="3"/>
        <v>28200000</v>
      </c>
      <c r="J35" s="30" t="s">
        <v>36</v>
      </c>
      <c r="K35" s="30" t="s">
        <v>36</v>
      </c>
      <c r="L35" s="28" t="s">
        <v>37</v>
      </c>
    </row>
    <row r="36" spans="1:12" ht="48" x14ac:dyDescent="0.2">
      <c r="A36" s="94"/>
      <c r="B36" s="31">
        <v>80111600</v>
      </c>
      <c r="C36" s="26" t="s">
        <v>75</v>
      </c>
      <c r="D36" s="13">
        <v>45314</v>
      </c>
      <c r="E36" s="14" t="s">
        <v>56</v>
      </c>
      <c r="F36" s="27" t="s">
        <v>48</v>
      </c>
      <c r="G36" s="28" t="s">
        <v>35</v>
      </c>
      <c r="H36" s="32">
        <f>3000000*6</f>
        <v>18000000</v>
      </c>
      <c r="I36" s="29">
        <f t="shared" ref="I36" si="4">+H36</f>
        <v>18000000</v>
      </c>
      <c r="J36" s="30" t="s">
        <v>36</v>
      </c>
      <c r="K36" s="30" t="s">
        <v>36</v>
      </c>
      <c r="L36" s="28" t="s">
        <v>37</v>
      </c>
    </row>
    <row r="37" spans="1:12" ht="48" x14ac:dyDescent="0.2">
      <c r="A37" s="94"/>
      <c r="B37" s="31">
        <v>80111600</v>
      </c>
      <c r="C37" s="26" t="s">
        <v>74</v>
      </c>
      <c r="D37" s="13">
        <v>45314</v>
      </c>
      <c r="E37" s="14" t="s">
        <v>56</v>
      </c>
      <c r="F37" s="27" t="s">
        <v>48</v>
      </c>
      <c r="G37" s="28" t="s">
        <v>35</v>
      </c>
      <c r="H37" s="32">
        <f>3800000*6</f>
        <v>22800000</v>
      </c>
      <c r="I37" s="29">
        <f t="shared" ref="I37" si="5">+H37</f>
        <v>22800000</v>
      </c>
      <c r="J37" s="30" t="s">
        <v>36</v>
      </c>
      <c r="K37" s="30" t="s">
        <v>36</v>
      </c>
      <c r="L37" s="28" t="s">
        <v>37</v>
      </c>
    </row>
    <row r="38" spans="1:12" ht="48" x14ac:dyDescent="0.2">
      <c r="A38" s="94"/>
      <c r="B38" s="31">
        <v>80111600</v>
      </c>
      <c r="C38" s="26" t="s">
        <v>76</v>
      </c>
      <c r="D38" s="13">
        <v>45320</v>
      </c>
      <c r="E38" s="14" t="s">
        <v>56</v>
      </c>
      <c r="F38" s="27" t="s">
        <v>48</v>
      </c>
      <c r="G38" s="28" t="s">
        <v>35</v>
      </c>
      <c r="H38" s="32">
        <v>21000000</v>
      </c>
      <c r="I38" s="29">
        <f t="shared" ref="I38" si="6">+H38</f>
        <v>21000000</v>
      </c>
      <c r="J38" s="30" t="s">
        <v>36</v>
      </c>
      <c r="K38" s="30" t="s">
        <v>36</v>
      </c>
      <c r="L38" s="28" t="s">
        <v>37</v>
      </c>
    </row>
    <row r="39" spans="1:12" ht="48" x14ac:dyDescent="0.2">
      <c r="A39" s="94"/>
      <c r="B39" s="31">
        <v>80111600</v>
      </c>
      <c r="C39" s="26" t="s">
        <v>77</v>
      </c>
      <c r="D39" s="13">
        <v>45320</v>
      </c>
      <c r="E39" s="14" t="s">
        <v>56</v>
      </c>
      <c r="F39" s="27" t="s">
        <v>48</v>
      </c>
      <c r="G39" s="28" t="s">
        <v>35</v>
      </c>
      <c r="H39" s="32">
        <v>11400000</v>
      </c>
      <c r="I39" s="29">
        <f t="shared" ref="I39" si="7">+H39</f>
        <v>11400000</v>
      </c>
      <c r="J39" s="30" t="s">
        <v>36</v>
      </c>
      <c r="K39" s="30" t="s">
        <v>36</v>
      </c>
      <c r="L39" s="28" t="s">
        <v>37</v>
      </c>
    </row>
    <row r="40" spans="1:12" ht="48" x14ac:dyDescent="0.2">
      <c r="A40" s="94"/>
      <c r="B40" s="31">
        <v>80111600</v>
      </c>
      <c r="C40" s="26" t="s">
        <v>78</v>
      </c>
      <c r="D40" s="13">
        <v>45320</v>
      </c>
      <c r="E40" s="14" t="s">
        <v>56</v>
      </c>
      <c r="F40" s="27" t="s">
        <v>48</v>
      </c>
      <c r="G40" s="28" t="s">
        <v>35</v>
      </c>
      <c r="H40" s="32">
        <v>21000000</v>
      </c>
      <c r="I40" s="29">
        <f t="shared" ref="I40" si="8">+H40</f>
        <v>21000000</v>
      </c>
      <c r="J40" s="30" t="s">
        <v>36</v>
      </c>
      <c r="K40" s="30" t="s">
        <v>36</v>
      </c>
      <c r="L40" s="28" t="s">
        <v>37</v>
      </c>
    </row>
    <row r="41" spans="1:12" ht="60" x14ac:dyDescent="0.2">
      <c r="A41" s="94"/>
      <c r="B41" s="31">
        <v>80111600</v>
      </c>
      <c r="C41" s="26" t="s">
        <v>79</v>
      </c>
      <c r="D41" s="13">
        <v>45320</v>
      </c>
      <c r="E41" s="14" t="s">
        <v>56</v>
      </c>
      <c r="F41" s="27" t="s">
        <v>48</v>
      </c>
      <c r="G41" s="28" t="s">
        <v>35</v>
      </c>
      <c r="H41" s="32">
        <v>22800000</v>
      </c>
      <c r="I41" s="29">
        <f t="shared" ref="I41" si="9">+H41</f>
        <v>22800000</v>
      </c>
      <c r="J41" s="30" t="s">
        <v>36</v>
      </c>
      <c r="K41" s="30" t="s">
        <v>36</v>
      </c>
      <c r="L41" s="28" t="s">
        <v>37</v>
      </c>
    </row>
    <row r="42" spans="1:12" ht="48" x14ac:dyDescent="0.2">
      <c r="A42" s="94"/>
      <c r="B42" s="31">
        <v>80111600</v>
      </c>
      <c r="C42" s="26" t="s">
        <v>80</v>
      </c>
      <c r="D42" s="13">
        <v>45320</v>
      </c>
      <c r="E42" s="14" t="s">
        <v>56</v>
      </c>
      <c r="F42" s="27" t="s">
        <v>48</v>
      </c>
      <c r="G42" s="28" t="s">
        <v>35</v>
      </c>
      <c r="H42" s="32">
        <v>14400000</v>
      </c>
      <c r="I42" s="29">
        <f t="shared" ref="I42" si="10">+H42</f>
        <v>14400000</v>
      </c>
      <c r="J42" s="30" t="s">
        <v>36</v>
      </c>
      <c r="K42" s="30" t="s">
        <v>36</v>
      </c>
      <c r="L42" s="28" t="s">
        <v>37</v>
      </c>
    </row>
    <row r="43" spans="1:12" ht="48" x14ac:dyDescent="0.2">
      <c r="A43" s="94"/>
      <c r="B43" s="31">
        <v>80111600</v>
      </c>
      <c r="C43" s="26" t="s">
        <v>81</v>
      </c>
      <c r="D43" s="13">
        <v>45320</v>
      </c>
      <c r="E43" s="14" t="s">
        <v>56</v>
      </c>
      <c r="F43" s="27" t="s">
        <v>48</v>
      </c>
      <c r="G43" s="28" t="s">
        <v>35</v>
      </c>
      <c r="H43" s="32">
        <v>16800000</v>
      </c>
      <c r="I43" s="29">
        <f t="shared" ref="I43" si="11">+H43</f>
        <v>16800000</v>
      </c>
      <c r="J43" s="30" t="s">
        <v>36</v>
      </c>
      <c r="K43" s="30" t="s">
        <v>36</v>
      </c>
      <c r="L43" s="28" t="s">
        <v>37</v>
      </c>
    </row>
    <row r="44" spans="1:12" ht="48" x14ac:dyDescent="0.2">
      <c r="A44" s="94"/>
      <c r="B44" s="31">
        <v>80111600</v>
      </c>
      <c r="C44" s="26" t="s">
        <v>92</v>
      </c>
      <c r="D44" s="13">
        <v>45320</v>
      </c>
      <c r="E44" s="14" t="s">
        <v>56</v>
      </c>
      <c r="F44" s="27" t="s">
        <v>48</v>
      </c>
      <c r="G44" s="28" t="s">
        <v>35</v>
      </c>
      <c r="H44" s="32">
        <v>21000000</v>
      </c>
      <c r="I44" s="29">
        <f t="shared" ref="I44" si="12">+H44</f>
        <v>21000000</v>
      </c>
      <c r="J44" s="30" t="s">
        <v>36</v>
      </c>
      <c r="K44" s="30" t="s">
        <v>36</v>
      </c>
      <c r="L44" s="28" t="s">
        <v>37</v>
      </c>
    </row>
    <row r="45" spans="1:12" ht="48" x14ac:dyDescent="0.2">
      <c r="A45" s="94"/>
      <c r="B45" s="31">
        <v>80111600</v>
      </c>
      <c r="C45" s="26" t="s">
        <v>87</v>
      </c>
      <c r="D45" s="13">
        <v>45320</v>
      </c>
      <c r="E45" s="14" t="s">
        <v>56</v>
      </c>
      <c r="F45" s="27" t="s">
        <v>48</v>
      </c>
      <c r="G45" s="28" t="s">
        <v>35</v>
      </c>
      <c r="H45" s="32">
        <v>24000000</v>
      </c>
      <c r="I45" s="29">
        <f t="shared" ref="I45" si="13">+H45</f>
        <v>24000000</v>
      </c>
      <c r="J45" s="30" t="s">
        <v>36</v>
      </c>
      <c r="K45" s="30" t="s">
        <v>36</v>
      </c>
      <c r="L45" s="28" t="s">
        <v>37</v>
      </c>
    </row>
    <row r="46" spans="1:12" ht="60" x14ac:dyDescent="0.2">
      <c r="A46" s="94"/>
      <c r="B46" s="31">
        <v>80111600</v>
      </c>
      <c r="C46" s="26" t="s">
        <v>83</v>
      </c>
      <c r="D46" s="13">
        <v>45320</v>
      </c>
      <c r="E46" s="14" t="s">
        <v>56</v>
      </c>
      <c r="F46" s="27" t="s">
        <v>48</v>
      </c>
      <c r="G46" s="28" t="s">
        <v>35</v>
      </c>
      <c r="H46" s="32">
        <v>21000000</v>
      </c>
      <c r="I46" s="29">
        <f t="shared" ref="I46" si="14">+H46</f>
        <v>21000000</v>
      </c>
      <c r="J46" s="30" t="s">
        <v>36</v>
      </c>
      <c r="K46" s="30" t="s">
        <v>36</v>
      </c>
      <c r="L46" s="28" t="s">
        <v>37</v>
      </c>
    </row>
    <row r="47" spans="1:12" ht="48" x14ac:dyDescent="0.2">
      <c r="A47" s="94"/>
      <c r="B47" s="31">
        <v>80111600</v>
      </c>
      <c r="C47" s="26" t="s">
        <v>82</v>
      </c>
      <c r="D47" s="13">
        <v>45320</v>
      </c>
      <c r="E47" s="14" t="s">
        <v>56</v>
      </c>
      <c r="F47" s="27" t="s">
        <v>48</v>
      </c>
      <c r="G47" s="28" t="s">
        <v>35</v>
      </c>
      <c r="H47" s="32">
        <v>21000000</v>
      </c>
      <c r="I47" s="29">
        <f t="shared" ref="I47" si="15">+H47</f>
        <v>21000000</v>
      </c>
      <c r="J47" s="30" t="s">
        <v>36</v>
      </c>
      <c r="K47" s="30" t="s">
        <v>36</v>
      </c>
      <c r="L47" s="28" t="s">
        <v>37</v>
      </c>
    </row>
    <row r="48" spans="1:12" ht="48" x14ac:dyDescent="0.2">
      <c r="A48" s="94"/>
      <c r="B48" s="31">
        <v>80111600</v>
      </c>
      <c r="C48" s="26" t="s">
        <v>84</v>
      </c>
      <c r="D48" s="13">
        <v>45320</v>
      </c>
      <c r="E48" s="14" t="s">
        <v>56</v>
      </c>
      <c r="F48" s="27" t="s">
        <v>48</v>
      </c>
      <c r="G48" s="28" t="s">
        <v>35</v>
      </c>
      <c r="H48" s="32">
        <v>21000000</v>
      </c>
      <c r="I48" s="29">
        <f t="shared" ref="I48" si="16">+H48</f>
        <v>21000000</v>
      </c>
      <c r="J48" s="30" t="s">
        <v>36</v>
      </c>
      <c r="K48" s="30" t="s">
        <v>36</v>
      </c>
      <c r="L48" s="28" t="s">
        <v>37</v>
      </c>
    </row>
    <row r="49" spans="1:256" ht="48" x14ac:dyDescent="0.2">
      <c r="A49" s="94"/>
      <c r="B49" s="31">
        <v>80111600</v>
      </c>
      <c r="C49" s="26" t="s">
        <v>85</v>
      </c>
      <c r="D49" s="13">
        <v>45320</v>
      </c>
      <c r="E49" s="14" t="s">
        <v>56</v>
      </c>
      <c r="F49" s="27" t="s">
        <v>48</v>
      </c>
      <c r="G49" s="28" t="s">
        <v>35</v>
      </c>
      <c r="H49" s="32">
        <v>18000000</v>
      </c>
      <c r="I49" s="29">
        <f t="shared" ref="I49" si="17">+H49</f>
        <v>18000000</v>
      </c>
      <c r="J49" s="30" t="s">
        <v>36</v>
      </c>
      <c r="K49" s="30" t="s">
        <v>36</v>
      </c>
      <c r="L49" s="28" t="s">
        <v>37</v>
      </c>
    </row>
    <row r="50" spans="1:256" ht="48" x14ac:dyDescent="0.2">
      <c r="A50" s="94"/>
      <c r="B50" s="31">
        <v>80111600</v>
      </c>
      <c r="C50" s="26" t="s">
        <v>86</v>
      </c>
      <c r="D50" s="13">
        <v>45320</v>
      </c>
      <c r="E50" s="14" t="s">
        <v>56</v>
      </c>
      <c r="F50" s="27" t="s">
        <v>48</v>
      </c>
      <c r="G50" s="28" t="s">
        <v>35</v>
      </c>
      <c r="H50" s="32">
        <v>14400000</v>
      </c>
      <c r="I50" s="29">
        <f t="shared" ref="I50" si="18">+H50</f>
        <v>14400000</v>
      </c>
      <c r="J50" s="30" t="s">
        <v>36</v>
      </c>
      <c r="K50" s="30" t="s">
        <v>36</v>
      </c>
      <c r="L50" s="28" t="s">
        <v>37</v>
      </c>
    </row>
    <row r="51" spans="1:256" ht="48" x14ac:dyDescent="0.2">
      <c r="A51" s="94"/>
      <c r="B51" s="31">
        <v>80111600</v>
      </c>
      <c r="C51" s="26" t="s">
        <v>88</v>
      </c>
      <c r="D51" s="13">
        <v>45320</v>
      </c>
      <c r="E51" s="14" t="s">
        <v>56</v>
      </c>
      <c r="F51" s="27" t="s">
        <v>48</v>
      </c>
      <c r="G51" s="28" t="s">
        <v>35</v>
      </c>
      <c r="H51" s="32">
        <f>19200000/6*4</f>
        <v>12800000</v>
      </c>
      <c r="I51" s="29">
        <f t="shared" ref="I51" si="19">+H51</f>
        <v>12800000</v>
      </c>
      <c r="J51" s="30" t="s">
        <v>36</v>
      </c>
      <c r="K51" s="30" t="s">
        <v>36</v>
      </c>
      <c r="L51" s="28" t="s">
        <v>37</v>
      </c>
    </row>
    <row r="52" spans="1:256" ht="60" x14ac:dyDescent="0.2">
      <c r="A52" s="94"/>
      <c r="B52" s="31">
        <v>80111600</v>
      </c>
      <c r="C52" s="26" t="s">
        <v>89</v>
      </c>
      <c r="D52" s="13">
        <v>45320</v>
      </c>
      <c r="E52" s="14" t="s">
        <v>56</v>
      </c>
      <c r="F52" s="27" t="s">
        <v>48</v>
      </c>
      <c r="G52" s="28" t="s">
        <v>35</v>
      </c>
      <c r="H52" s="32">
        <v>18000000</v>
      </c>
      <c r="I52" s="29">
        <f t="shared" ref="I52" si="20">+H52</f>
        <v>18000000</v>
      </c>
      <c r="J52" s="30" t="s">
        <v>36</v>
      </c>
      <c r="K52" s="30" t="s">
        <v>36</v>
      </c>
      <c r="L52" s="28" t="s">
        <v>37</v>
      </c>
    </row>
    <row r="53" spans="1:256" ht="48" x14ac:dyDescent="0.2">
      <c r="A53" s="94"/>
      <c r="B53" s="31">
        <v>80111600</v>
      </c>
      <c r="C53" s="26" t="s">
        <v>90</v>
      </c>
      <c r="D53" s="13">
        <v>45320</v>
      </c>
      <c r="E53" s="14" t="s">
        <v>56</v>
      </c>
      <c r="F53" s="27" t="s">
        <v>48</v>
      </c>
      <c r="G53" s="28" t="s">
        <v>35</v>
      </c>
      <c r="H53" s="32">
        <v>24000000</v>
      </c>
      <c r="I53" s="29">
        <f t="shared" ref="I53" si="21">+H53</f>
        <v>24000000</v>
      </c>
      <c r="J53" s="30" t="s">
        <v>36</v>
      </c>
      <c r="K53" s="30" t="s">
        <v>36</v>
      </c>
      <c r="L53" s="28" t="s">
        <v>37</v>
      </c>
    </row>
    <row r="54" spans="1:256" ht="48" x14ac:dyDescent="0.2">
      <c r="A54" s="94"/>
      <c r="B54" s="31">
        <v>80111600</v>
      </c>
      <c r="C54" s="26" t="s">
        <v>91</v>
      </c>
      <c r="D54" s="13">
        <v>45320</v>
      </c>
      <c r="E54" s="14" t="s">
        <v>56</v>
      </c>
      <c r="F54" s="27" t="s">
        <v>48</v>
      </c>
      <c r="G54" s="28" t="s">
        <v>35</v>
      </c>
      <c r="H54" s="32">
        <v>22800000</v>
      </c>
      <c r="I54" s="29">
        <f t="shared" ref="I54" si="22">+H54</f>
        <v>22800000</v>
      </c>
      <c r="J54" s="30" t="s">
        <v>36</v>
      </c>
      <c r="K54" s="30" t="s">
        <v>36</v>
      </c>
      <c r="L54" s="28" t="s">
        <v>37</v>
      </c>
    </row>
    <row r="55" spans="1:256" ht="48" x14ac:dyDescent="0.2">
      <c r="A55" s="94"/>
      <c r="B55" s="11">
        <v>80111600</v>
      </c>
      <c r="C55" s="26" t="s">
        <v>32</v>
      </c>
      <c r="D55" s="13">
        <v>45323</v>
      </c>
      <c r="E55" s="11" t="s">
        <v>33</v>
      </c>
      <c r="F55" s="28" t="s">
        <v>34</v>
      </c>
      <c r="G55" s="28" t="s">
        <v>35</v>
      </c>
      <c r="H55" s="29">
        <v>19877760</v>
      </c>
      <c r="I55" s="29">
        <f>+H55</f>
        <v>19877760</v>
      </c>
      <c r="J55" s="30" t="s">
        <v>36</v>
      </c>
      <c r="K55" s="30" t="s">
        <v>36</v>
      </c>
      <c r="L55" s="28" t="s">
        <v>37</v>
      </c>
    </row>
    <row r="56" spans="1:256" ht="96" x14ac:dyDescent="0.2">
      <c r="A56" s="94"/>
      <c r="B56" s="11">
        <v>84131500</v>
      </c>
      <c r="C56" s="26" t="s">
        <v>38</v>
      </c>
      <c r="D56" s="13">
        <v>45352</v>
      </c>
      <c r="E56" s="11" t="s">
        <v>93</v>
      </c>
      <c r="F56" s="28" t="s">
        <v>39</v>
      </c>
      <c r="G56" s="28" t="s">
        <v>35</v>
      </c>
      <c r="H56" s="29">
        <v>52000000</v>
      </c>
      <c r="I56" s="29">
        <f>+H56</f>
        <v>52000000</v>
      </c>
      <c r="J56" s="30" t="s">
        <v>36</v>
      </c>
      <c r="K56" s="30" t="s">
        <v>36</v>
      </c>
      <c r="L56" s="28" t="s">
        <v>37</v>
      </c>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95"/>
      <c r="FD56" s="95"/>
      <c r="FE56" s="95"/>
      <c r="FF56" s="95"/>
      <c r="FG56" s="95"/>
      <c r="FH56" s="95"/>
      <c r="FI56" s="95"/>
      <c r="FJ56" s="95"/>
      <c r="FK56" s="95"/>
      <c r="FL56" s="95"/>
      <c r="FM56" s="95"/>
      <c r="FN56" s="95"/>
      <c r="FO56" s="95"/>
      <c r="FP56" s="95"/>
      <c r="FQ56" s="95"/>
      <c r="FR56" s="95"/>
      <c r="FS56" s="95"/>
      <c r="FT56" s="95"/>
      <c r="FU56" s="95"/>
      <c r="FV56" s="95"/>
      <c r="FW56" s="95"/>
      <c r="FX56" s="95"/>
      <c r="FY56" s="95"/>
      <c r="FZ56" s="95"/>
      <c r="GA56" s="95"/>
      <c r="GB56" s="95"/>
      <c r="GC56" s="95"/>
      <c r="GD56" s="95"/>
      <c r="GE56" s="95"/>
      <c r="GF56" s="95"/>
      <c r="GG56" s="95"/>
      <c r="GH56" s="95"/>
      <c r="GI56" s="95"/>
      <c r="GJ56" s="95"/>
      <c r="GK56" s="95"/>
      <c r="GL56" s="95"/>
      <c r="GM56" s="95"/>
      <c r="GN56" s="95"/>
      <c r="GO56" s="95"/>
      <c r="GP56" s="95"/>
      <c r="GQ56" s="95"/>
      <c r="GR56" s="95"/>
      <c r="GS56" s="95"/>
      <c r="GT56" s="95"/>
      <c r="GU56" s="95"/>
      <c r="GV56" s="95"/>
      <c r="GW56" s="95"/>
      <c r="GX56" s="95"/>
      <c r="GY56" s="95"/>
      <c r="GZ56" s="95"/>
      <c r="HA56" s="95"/>
      <c r="HB56" s="95"/>
      <c r="HC56" s="95"/>
      <c r="HD56" s="95"/>
      <c r="HE56" s="95"/>
      <c r="HF56" s="95"/>
      <c r="HG56" s="95"/>
      <c r="HH56" s="95"/>
      <c r="HI56" s="95"/>
      <c r="HJ56" s="95"/>
      <c r="HK56" s="95"/>
      <c r="HL56" s="95"/>
      <c r="HM56" s="95"/>
      <c r="HN56" s="95"/>
      <c r="HO56" s="95"/>
      <c r="HP56" s="95"/>
      <c r="HQ56" s="95"/>
      <c r="HR56" s="95"/>
      <c r="HS56" s="95"/>
      <c r="HT56" s="95"/>
      <c r="HU56" s="95"/>
      <c r="HV56" s="95"/>
      <c r="HW56" s="95"/>
      <c r="HX56" s="95"/>
      <c r="HY56" s="95"/>
      <c r="HZ56" s="95"/>
      <c r="IA56" s="95"/>
      <c r="IB56" s="95"/>
      <c r="IC56" s="95"/>
      <c r="ID56" s="95"/>
      <c r="IE56" s="95"/>
      <c r="IF56" s="95"/>
      <c r="IG56" s="95"/>
      <c r="IH56" s="95"/>
      <c r="II56" s="95"/>
      <c r="IJ56" s="95"/>
      <c r="IK56" s="95"/>
      <c r="IL56" s="95"/>
      <c r="IM56" s="95"/>
      <c r="IN56" s="95"/>
      <c r="IO56" s="95"/>
      <c r="IP56" s="95"/>
      <c r="IQ56" s="95"/>
      <c r="IR56" s="95"/>
      <c r="IS56" s="95"/>
      <c r="IT56" s="95"/>
      <c r="IU56" s="95"/>
      <c r="IV56" s="95"/>
    </row>
    <row r="57" spans="1:256" ht="60" x14ac:dyDescent="0.2">
      <c r="A57" s="94"/>
      <c r="B57" s="11">
        <v>80111600</v>
      </c>
      <c r="C57" s="26" t="s">
        <v>45</v>
      </c>
      <c r="D57" s="13">
        <v>45323</v>
      </c>
      <c r="E57" s="11" t="s">
        <v>33</v>
      </c>
      <c r="F57" s="28" t="s">
        <v>46</v>
      </c>
      <c r="G57" s="28" t="s">
        <v>47</v>
      </c>
      <c r="H57" s="29">
        <v>10320000</v>
      </c>
      <c r="I57" s="29">
        <f>+H57</f>
        <v>10320000</v>
      </c>
      <c r="J57" s="30" t="s">
        <v>36</v>
      </c>
      <c r="K57" s="30" t="s">
        <v>36</v>
      </c>
      <c r="L57" s="28" t="s">
        <v>37</v>
      </c>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5"/>
      <c r="IP57" s="95"/>
      <c r="IQ57" s="95"/>
      <c r="IR57" s="95"/>
      <c r="IS57" s="95"/>
      <c r="IT57" s="95"/>
      <c r="IU57" s="95"/>
      <c r="IV57" s="95"/>
    </row>
    <row r="58" spans="1:256" ht="60" x14ac:dyDescent="0.2">
      <c r="A58" s="94"/>
      <c r="B58" s="11">
        <v>80111600</v>
      </c>
      <c r="C58" s="33" t="s">
        <v>50</v>
      </c>
      <c r="D58" s="13">
        <v>45323</v>
      </c>
      <c r="E58" s="11" t="s">
        <v>33</v>
      </c>
      <c r="F58" s="27" t="s">
        <v>48</v>
      </c>
      <c r="G58" s="28" t="s">
        <v>49</v>
      </c>
      <c r="H58" s="34">
        <v>11743843</v>
      </c>
      <c r="I58" s="29">
        <f>+H58</f>
        <v>11743843</v>
      </c>
      <c r="J58" s="30" t="s">
        <v>36</v>
      </c>
      <c r="K58" s="30" t="s">
        <v>36</v>
      </c>
      <c r="L58" s="28" t="s">
        <v>37</v>
      </c>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c r="HD58" s="95"/>
      <c r="HE58" s="95"/>
      <c r="HF58" s="95"/>
      <c r="HG58" s="95"/>
      <c r="HH58" s="95"/>
      <c r="HI58" s="95"/>
      <c r="HJ58" s="95"/>
      <c r="HK58" s="95"/>
      <c r="HL58" s="95"/>
      <c r="HM58" s="95"/>
      <c r="HN58" s="95"/>
      <c r="HO58" s="95"/>
      <c r="HP58" s="95"/>
      <c r="HQ58" s="95"/>
      <c r="HR58" s="95"/>
      <c r="HS58" s="95"/>
      <c r="HT58" s="95"/>
      <c r="HU58" s="95"/>
      <c r="HV58" s="95"/>
      <c r="HW58" s="95"/>
      <c r="HX58" s="95"/>
      <c r="HY58" s="95"/>
      <c r="HZ58" s="95"/>
      <c r="IA58" s="95"/>
      <c r="IB58" s="95"/>
      <c r="IC58" s="95"/>
      <c r="ID58" s="95"/>
      <c r="IE58" s="95"/>
      <c r="IF58" s="95"/>
      <c r="IG58" s="95"/>
      <c r="IH58" s="95"/>
      <c r="II58" s="95"/>
      <c r="IJ58" s="95"/>
      <c r="IK58" s="95"/>
      <c r="IL58" s="95"/>
      <c r="IM58" s="95"/>
      <c r="IN58" s="95"/>
      <c r="IO58" s="95"/>
      <c r="IP58" s="95"/>
      <c r="IQ58" s="95"/>
      <c r="IR58" s="95"/>
      <c r="IS58" s="95"/>
      <c r="IT58" s="95"/>
      <c r="IU58" s="95"/>
      <c r="IV58" s="95"/>
    </row>
    <row r="59" spans="1:256" ht="60" x14ac:dyDescent="0.2">
      <c r="A59" s="94"/>
      <c r="B59" s="11">
        <v>95111601</v>
      </c>
      <c r="C59" s="35" t="s">
        <v>94</v>
      </c>
      <c r="D59" s="36">
        <v>45330</v>
      </c>
      <c r="E59" s="36" t="s">
        <v>53</v>
      </c>
      <c r="F59" s="27" t="s">
        <v>105</v>
      </c>
      <c r="G59" s="28" t="s">
        <v>106</v>
      </c>
      <c r="H59" s="34">
        <v>2669931571.5161061</v>
      </c>
      <c r="I59" s="34">
        <v>2669931571.5161061</v>
      </c>
      <c r="J59" s="30" t="s">
        <v>36</v>
      </c>
      <c r="K59" s="30" t="s">
        <v>36</v>
      </c>
      <c r="L59" s="28" t="s">
        <v>37</v>
      </c>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c r="EO59" s="95"/>
      <c r="EP59" s="95"/>
      <c r="EQ59" s="95"/>
      <c r="ER59" s="95"/>
      <c r="ES59" s="95"/>
      <c r="ET59" s="95"/>
      <c r="EU59" s="95"/>
      <c r="EV59" s="95"/>
      <c r="EW59" s="95"/>
      <c r="EX59" s="95"/>
      <c r="EY59" s="95"/>
      <c r="EZ59" s="95"/>
      <c r="FA59" s="95"/>
      <c r="FB59" s="95"/>
      <c r="FC59" s="95"/>
      <c r="FD59" s="95"/>
      <c r="FE59" s="95"/>
      <c r="FF59" s="95"/>
      <c r="FG59" s="95"/>
      <c r="FH59" s="95"/>
      <c r="FI59" s="95"/>
      <c r="FJ59" s="95"/>
      <c r="FK59" s="95"/>
      <c r="FL59" s="95"/>
      <c r="FM59" s="95"/>
      <c r="FN59" s="95"/>
      <c r="FO59" s="95"/>
      <c r="FP59" s="95"/>
      <c r="FQ59" s="95"/>
      <c r="FR59" s="95"/>
      <c r="FS59" s="95"/>
      <c r="FT59" s="95"/>
      <c r="FU59" s="95"/>
      <c r="FV59" s="95"/>
      <c r="FW59" s="95"/>
      <c r="FX59" s="95"/>
      <c r="FY59" s="95"/>
      <c r="FZ59" s="95"/>
      <c r="GA59" s="95"/>
      <c r="GB59" s="95"/>
      <c r="GC59" s="95"/>
      <c r="GD59" s="95"/>
      <c r="GE59" s="95"/>
      <c r="GF59" s="95"/>
      <c r="GG59" s="95"/>
      <c r="GH59" s="95"/>
      <c r="GI59" s="95"/>
      <c r="GJ59" s="95"/>
      <c r="GK59" s="95"/>
      <c r="GL59" s="95"/>
      <c r="GM59" s="95"/>
      <c r="GN59" s="95"/>
      <c r="GO59" s="95"/>
      <c r="GP59" s="95"/>
      <c r="GQ59" s="95"/>
      <c r="GR59" s="95"/>
      <c r="GS59" s="95"/>
      <c r="GT59" s="95"/>
      <c r="GU59" s="95"/>
      <c r="GV59" s="95"/>
      <c r="GW59" s="95"/>
      <c r="GX59" s="95"/>
      <c r="GY59" s="95"/>
      <c r="GZ59" s="95"/>
      <c r="HA59" s="95"/>
      <c r="HB59" s="95"/>
      <c r="HC59" s="95"/>
      <c r="HD59" s="95"/>
      <c r="HE59" s="95"/>
      <c r="HF59" s="95"/>
      <c r="HG59" s="95"/>
      <c r="HH59" s="95"/>
      <c r="HI59" s="95"/>
      <c r="HJ59" s="95"/>
      <c r="HK59" s="95"/>
      <c r="HL59" s="95"/>
      <c r="HM59" s="95"/>
      <c r="HN59" s="95"/>
      <c r="HO59" s="95"/>
      <c r="HP59" s="95"/>
      <c r="HQ59" s="95"/>
      <c r="HR59" s="95"/>
      <c r="HS59" s="95"/>
      <c r="HT59" s="95"/>
      <c r="HU59" s="95"/>
      <c r="HV59" s="95"/>
      <c r="HW59" s="95"/>
      <c r="HX59" s="95"/>
      <c r="HY59" s="95"/>
      <c r="HZ59" s="95"/>
      <c r="IA59" s="95"/>
      <c r="IB59" s="95"/>
      <c r="IC59" s="95"/>
      <c r="ID59" s="95"/>
      <c r="IE59" s="95"/>
      <c r="IF59" s="95"/>
      <c r="IG59" s="95"/>
      <c r="IH59" s="95"/>
      <c r="II59" s="95"/>
      <c r="IJ59" s="95"/>
      <c r="IK59" s="95"/>
      <c r="IL59" s="95"/>
      <c r="IM59" s="95"/>
      <c r="IN59" s="95"/>
      <c r="IO59" s="95"/>
      <c r="IP59" s="95"/>
      <c r="IQ59" s="95"/>
      <c r="IR59" s="95"/>
      <c r="IS59" s="95"/>
      <c r="IT59" s="95"/>
      <c r="IU59" s="95"/>
      <c r="IV59" s="95"/>
    </row>
    <row r="60" spans="1:256" ht="60" x14ac:dyDescent="0.2">
      <c r="A60" s="94"/>
      <c r="B60" s="11">
        <v>95111601</v>
      </c>
      <c r="C60" s="35" t="s">
        <v>95</v>
      </c>
      <c r="D60" s="36">
        <v>45474</v>
      </c>
      <c r="E60" s="36" t="s">
        <v>42</v>
      </c>
      <c r="F60" s="27" t="s">
        <v>105</v>
      </c>
      <c r="G60" s="28" t="s">
        <v>106</v>
      </c>
      <c r="H60" s="34">
        <v>3511979930.8799996</v>
      </c>
      <c r="I60" s="34">
        <v>3511979930.8799996</v>
      </c>
      <c r="J60" s="30" t="s">
        <v>36</v>
      </c>
      <c r="K60" s="30" t="s">
        <v>36</v>
      </c>
      <c r="L60" s="28" t="s">
        <v>37</v>
      </c>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row>
    <row r="61" spans="1:256" ht="60" x14ac:dyDescent="0.2">
      <c r="A61" s="94"/>
      <c r="B61" s="11">
        <v>95111601</v>
      </c>
      <c r="C61" s="35" t="s">
        <v>96</v>
      </c>
      <c r="D61" s="36">
        <v>45474</v>
      </c>
      <c r="E61" s="36" t="s">
        <v>102</v>
      </c>
      <c r="F61" s="27" t="s">
        <v>105</v>
      </c>
      <c r="G61" s="28" t="s">
        <v>106</v>
      </c>
      <c r="H61" s="34">
        <v>390219992.31999999</v>
      </c>
      <c r="I61" s="34">
        <v>390219992.31999999</v>
      </c>
      <c r="J61" s="30" t="s">
        <v>36</v>
      </c>
      <c r="K61" s="30" t="s">
        <v>36</v>
      </c>
      <c r="L61" s="28" t="s">
        <v>37</v>
      </c>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5"/>
      <c r="FG61" s="95"/>
      <c r="FH61" s="95"/>
      <c r="FI61" s="95"/>
      <c r="FJ61" s="95"/>
      <c r="FK61" s="95"/>
      <c r="FL61" s="95"/>
      <c r="FM61" s="95"/>
      <c r="FN61" s="95"/>
      <c r="FO61" s="95"/>
      <c r="FP61" s="95"/>
      <c r="FQ61" s="95"/>
      <c r="FR61" s="95"/>
      <c r="FS61" s="95"/>
      <c r="FT61" s="95"/>
      <c r="FU61" s="95"/>
      <c r="FV61" s="95"/>
      <c r="FW61" s="95"/>
      <c r="FX61" s="95"/>
      <c r="FY61" s="95"/>
      <c r="FZ61" s="95"/>
      <c r="GA61" s="95"/>
      <c r="GB61" s="95"/>
      <c r="GC61" s="95"/>
      <c r="GD61" s="95"/>
      <c r="GE61" s="95"/>
      <c r="GF61" s="95"/>
      <c r="GG61" s="95"/>
      <c r="GH61" s="95"/>
      <c r="GI61" s="95"/>
      <c r="GJ61" s="95"/>
      <c r="GK61" s="95"/>
      <c r="GL61" s="95"/>
      <c r="GM61" s="95"/>
      <c r="GN61" s="95"/>
      <c r="GO61" s="95"/>
      <c r="GP61" s="95"/>
      <c r="GQ61" s="95"/>
      <c r="GR61" s="95"/>
      <c r="GS61" s="95"/>
      <c r="GT61" s="95"/>
      <c r="GU61" s="95"/>
      <c r="GV61" s="95"/>
      <c r="GW61" s="95"/>
      <c r="GX61" s="95"/>
      <c r="GY61" s="95"/>
      <c r="GZ61" s="95"/>
      <c r="HA61" s="95"/>
      <c r="HB61" s="95"/>
      <c r="HC61" s="95"/>
      <c r="HD61" s="95"/>
      <c r="HE61" s="95"/>
      <c r="HF61" s="95"/>
      <c r="HG61" s="95"/>
      <c r="HH61" s="95"/>
      <c r="HI61" s="95"/>
      <c r="HJ61" s="95"/>
      <c r="HK61" s="95"/>
      <c r="HL61" s="95"/>
      <c r="HM61" s="95"/>
      <c r="HN61" s="95"/>
      <c r="HO61" s="95"/>
      <c r="HP61" s="95"/>
      <c r="HQ61" s="95"/>
      <c r="HR61" s="95"/>
      <c r="HS61" s="95"/>
      <c r="HT61" s="95"/>
      <c r="HU61" s="95"/>
      <c r="HV61" s="95"/>
      <c r="HW61" s="95"/>
      <c r="HX61" s="95"/>
      <c r="HY61" s="95"/>
      <c r="HZ61" s="95"/>
      <c r="IA61" s="95"/>
      <c r="IB61" s="95"/>
      <c r="IC61" s="95"/>
      <c r="ID61" s="95"/>
      <c r="IE61" s="95"/>
      <c r="IF61" s="95"/>
      <c r="IG61" s="95"/>
      <c r="IH61" s="95"/>
      <c r="II61" s="95"/>
      <c r="IJ61" s="95"/>
      <c r="IK61" s="95"/>
      <c r="IL61" s="95"/>
      <c r="IM61" s="95"/>
      <c r="IN61" s="95"/>
      <c r="IO61" s="95"/>
      <c r="IP61" s="95"/>
      <c r="IQ61" s="95"/>
      <c r="IR61" s="95"/>
      <c r="IS61" s="95"/>
      <c r="IT61" s="95"/>
      <c r="IU61" s="95"/>
      <c r="IV61" s="95"/>
    </row>
    <row r="62" spans="1:256" ht="60" x14ac:dyDescent="0.2">
      <c r="A62" s="94"/>
      <c r="B62" s="11">
        <v>95111601</v>
      </c>
      <c r="C62" s="35" t="s">
        <v>97</v>
      </c>
      <c r="D62" s="36"/>
      <c r="E62" s="36" t="s">
        <v>103</v>
      </c>
      <c r="F62" s="27" t="s">
        <v>105</v>
      </c>
      <c r="G62" s="28" t="s">
        <v>106</v>
      </c>
      <c r="H62" s="34">
        <v>2628000000</v>
      </c>
      <c r="I62" s="34">
        <v>2628000000</v>
      </c>
      <c r="J62" s="30" t="s">
        <v>36</v>
      </c>
      <c r="K62" s="30" t="s">
        <v>36</v>
      </c>
      <c r="L62" s="28" t="s">
        <v>37</v>
      </c>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c r="IV62" s="95"/>
    </row>
    <row r="63" spans="1:256" ht="60" x14ac:dyDescent="0.2">
      <c r="A63" s="94"/>
      <c r="B63" s="11">
        <v>95111601</v>
      </c>
      <c r="C63" s="35" t="s">
        <v>98</v>
      </c>
      <c r="D63" s="36">
        <v>45541</v>
      </c>
      <c r="E63" s="36" t="s">
        <v>93</v>
      </c>
      <c r="F63" s="27" t="s">
        <v>105</v>
      </c>
      <c r="G63" s="28" t="s">
        <v>106</v>
      </c>
      <c r="H63" s="34">
        <v>13633154934.824539</v>
      </c>
      <c r="I63" s="34">
        <v>13633154934.824539</v>
      </c>
      <c r="J63" s="30" t="s">
        <v>36</v>
      </c>
      <c r="K63" s="30" t="s">
        <v>36</v>
      </c>
      <c r="L63" s="28" t="s">
        <v>37</v>
      </c>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row>
    <row r="64" spans="1:256" ht="60" x14ac:dyDescent="0.2">
      <c r="A64" s="94"/>
      <c r="B64" s="11">
        <v>95111601</v>
      </c>
      <c r="C64" s="35" t="s">
        <v>99</v>
      </c>
      <c r="D64" s="36">
        <v>45541</v>
      </c>
      <c r="E64" s="36" t="s">
        <v>104</v>
      </c>
      <c r="F64" s="27" t="s">
        <v>105</v>
      </c>
      <c r="G64" s="28" t="s">
        <v>106</v>
      </c>
      <c r="H64" s="34">
        <v>1223720659.7000058</v>
      </c>
      <c r="I64" s="34">
        <v>1223720659.7000058</v>
      </c>
      <c r="J64" s="30" t="s">
        <v>36</v>
      </c>
      <c r="K64" s="30" t="s">
        <v>36</v>
      </c>
      <c r="L64" s="28" t="s">
        <v>37</v>
      </c>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95"/>
      <c r="GB64" s="95"/>
      <c r="GC64" s="95"/>
      <c r="GD64" s="95"/>
      <c r="GE64" s="95"/>
      <c r="GF64" s="95"/>
      <c r="GG64" s="95"/>
      <c r="GH64" s="95"/>
      <c r="GI64" s="95"/>
      <c r="GJ64" s="95"/>
      <c r="GK64" s="95"/>
      <c r="GL64" s="95"/>
      <c r="GM64" s="95"/>
      <c r="GN64" s="95"/>
      <c r="GO64" s="95"/>
      <c r="GP64" s="95"/>
      <c r="GQ64" s="95"/>
      <c r="GR64" s="95"/>
      <c r="GS64" s="95"/>
      <c r="GT64" s="95"/>
      <c r="GU64" s="95"/>
      <c r="GV64" s="95"/>
      <c r="GW64" s="95"/>
      <c r="GX64" s="95"/>
      <c r="GY64" s="95"/>
      <c r="GZ64" s="95"/>
      <c r="HA64" s="95"/>
      <c r="HB64" s="95"/>
      <c r="HC64" s="95"/>
      <c r="HD64" s="95"/>
      <c r="HE64" s="95"/>
      <c r="HF64" s="95"/>
      <c r="HG64" s="95"/>
      <c r="HH64" s="95"/>
      <c r="HI64" s="95"/>
      <c r="HJ64" s="95"/>
      <c r="HK64" s="95"/>
      <c r="HL64" s="95"/>
      <c r="HM64" s="95"/>
      <c r="HN64" s="95"/>
      <c r="HO64" s="95"/>
      <c r="HP64" s="95"/>
      <c r="HQ64" s="95"/>
      <c r="HR64" s="95"/>
      <c r="HS64" s="95"/>
      <c r="HT64" s="95"/>
      <c r="HU64" s="95"/>
      <c r="HV64" s="95"/>
      <c r="HW64" s="95"/>
      <c r="HX64" s="95"/>
      <c r="HY64" s="95"/>
      <c r="HZ64" s="95"/>
      <c r="IA64" s="95"/>
      <c r="IB64" s="95"/>
      <c r="IC64" s="95"/>
      <c r="ID64" s="95"/>
      <c r="IE64" s="95"/>
      <c r="IF64" s="95"/>
      <c r="IG64" s="95"/>
      <c r="IH64" s="95"/>
      <c r="II64" s="95"/>
      <c r="IJ64" s="95"/>
      <c r="IK64" s="95"/>
      <c r="IL64" s="95"/>
      <c r="IM64" s="95"/>
      <c r="IN64" s="95"/>
      <c r="IO64" s="95"/>
      <c r="IP64" s="95"/>
      <c r="IQ64" s="95"/>
      <c r="IR64" s="95"/>
      <c r="IS64" s="95"/>
      <c r="IT64" s="95"/>
      <c r="IU64" s="95"/>
      <c r="IV64" s="95"/>
    </row>
    <row r="65" spans="1:256" ht="60" x14ac:dyDescent="0.2">
      <c r="A65" s="94"/>
      <c r="B65" s="11">
        <v>95111601</v>
      </c>
      <c r="C65" s="35" t="s">
        <v>100</v>
      </c>
      <c r="D65" s="36">
        <v>45457</v>
      </c>
      <c r="E65" s="36" t="s">
        <v>40</v>
      </c>
      <c r="F65" s="27" t="s">
        <v>105</v>
      </c>
      <c r="G65" s="28" t="s">
        <v>106</v>
      </c>
      <c r="H65" s="34">
        <v>133686472.27543999</v>
      </c>
      <c r="I65" s="34">
        <v>133686472.27543999</v>
      </c>
      <c r="J65" s="30" t="s">
        <v>36</v>
      </c>
      <c r="K65" s="30" t="s">
        <v>36</v>
      </c>
      <c r="L65" s="28" t="s">
        <v>37</v>
      </c>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95"/>
      <c r="GB65" s="95"/>
      <c r="GC65" s="95"/>
      <c r="GD65" s="95"/>
      <c r="GE65" s="95"/>
      <c r="GF65" s="95"/>
      <c r="GG65" s="95"/>
      <c r="GH65" s="95"/>
      <c r="GI65" s="95"/>
      <c r="GJ65" s="95"/>
      <c r="GK65" s="95"/>
      <c r="GL65" s="95"/>
      <c r="GM65" s="95"/>
      <c r="GN65" s="95"/>
      <c r="GO65" s="95"/>
      <c r="GP65" s="95"/>
      <c r="GQ65" s="95"/>
      <c r="GR65" s="95"/>
      <c r="GS65" s="95"/>
      <c r="GT65" s="95"/>
      <c r="GU65" s="95"/>
      <c r="GV65" s="95"/>
      <c r="GW65" s="95"/>
      <c r="GX65" s="95"/>
      <c r="GY65" s="95"/>
      <c r="GZ65" s="95"/>
      <c r="HA65" s="95"/>
      <c r="HB65" s="95"/>
      <c r="HC65" s="95"/>
      <c r="HD65" s="95"/>
      <c r="HE65" s="95"/>
      <c r="HF65" s="95"/>
      <c r="HG65" s="95"/>
      <c r="HH65" s="95"/>
      <c r="HI65" s="95"/>
      <c r="HJ65" s="95"/>
      <c r="HK65" s="95"/>
      <c r="HL65" s="95"/>
      <c r="HM65" s="95"/>
      <c r="HN65" s="95"/>
      <c r="HO65" s="95"/>
      <c r="HP65" s="95"/>
      <c r="HQ65" s="95"/>
      <c r="HR65" s="95"/>
      <c r="HS65" s="95"/>
      <c r="HT65" s="95"/>
      <c r="HU65" s="95"/>
      <c r="HV65" s="95"/>
      <c r="HW65" s="95"/>
      <c r="HX65" s="95"/>
      <c r="HY65" s="95"/>
      <c r="HZ65" s="95"/>
      <c r="IA65" s="95"/>
      <c r="IB65" s="95"/>
      <c r="IC65" s="95"/>
      <c r="ID65" s="95"/>
      <c r="IE65" s="95"/>
      <c r="IF65" s="95"/>
      <c r="IG65" s="95"/>
      <c r="IH65" s="95"/>
      <c r="II65" s="95"/>
      <c r="IJ65" s="95"/>
      <c r="IK65" s="95"/>
      <c r="IL65" s="95"/>
      <c r="IM65" s="95"/>
      <c r="IN65" s="95"/>
      <c r="IO65" s="95"/>
      <c r="IP65" s="95"/>
      <c r="IQ65" s="95"/>
      <c r="IR65" s="95"/>
      <c r="IS65" s="95"/>
      <c r="IT65" s="95"/>
      <c r="IU65" s="95"/>
      <c r="IV65" s="95"/>
    </row>
    <row r="66" spans="1:256" ht="60" x14ac:dyDescent="0.2">
      <c r="A66" s="94"/>
      <c r="B66" s="11">
        <v>95111601</v>
      </c>
      <c r="C66" s="35" t="s">
        <v>101</v>
      </c>
      <c r="D66" s="36">
        <v>45417</v>
      </c>
      <c r="E66" s="36" t="s">
        <v>53</v>
      </c>
      <c r="F66" s="27" t="s">
        <v>105</v>
      </c>
      <c r="G66" s="28" t="s">
        <v>106</v>
      </c>
      <c r="H66" s="34">
        <v>150000000</v>
      </c>
      <c r="I66" s="34">
        <v>150000000</v>
      </c>
      <c r="J66" s="30" t="s">
        <v>36</v>
      </c>
      <c r="K66" s="30" t="s">
        <v>36</v>
      </c>
      <c r="L66" s="28" t="s">
        <v>37</v>
      </c>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95"/>
      <c r="GB66" s="95"/>
      <c r="GC66" s="95"/>
      <c r="GD66" s="95"/>
      <c r="GE66" s="95"/>
      <c r="GF66" s="95"/>
      <c r="GG66" s="95"/>
      <c r="GH66" s="95"/>
      <c r="GI66" s="95"/>
      <c r="GJ66" s="95"/>
      <c r="GK66" s="95"/>
      <c r="GL66" s="95"/>
      <c r="GM66" s="95"/>
      <c r="GN66" s="95"/>
      <c r="GO66" s="95"/>
      <c r="GP66" s="95"/>
      <c r="GQ66" s="95"/>
      <c r="GR66" s="95"/>
      <c r="GS66" s="95"/>
      <c r="GT66" s="95"/>
      <c r="GU66" s="95"/>
      <c r="GV66" s="95"/>
      <c r="GW66" s="95"/>
      <c r="GX66" s="95"/>
      <c r="GY66" s="95"/>
      <c r="GZ66" s="95"/>
      <c r="HA66" s="95"/>
      <c r="HB66" s="95"/>
      <c r="HC66" s="95"/>
      <c r="HD66" s="95"/>
      <c r="HE66" s="95"/>
      <c r="HF66" s="95"/>
      <c r="HG66" s="95"/>
      <c r="HH66" s="95"/>
      <c r="HI66" s="95"/>
      <c r="HJ66" s="95"/>
      <c r="HK66" s="95"/>
      <c r="HL66" s="95"/>
      <c r="HM66" s="95"/>
      <c r="HN66" s="95"/>
      <c r="HO66" s="95"/>
      <c r="HP66" s="95"/>
      <c r="HQ66" s="95"/>
      <c r="HR66" s="95"/>
      <c r="HS66" s="95"/>
      <c r="HT66" s="95"/>
      <c r="HU66" s="95"/>
      <c r="HV66" s="95"/>
      <c r="HW66" s="95"/>
      <c r="HX66" s="95"/>
      <c r="HY66" s="95"/>
      <c r="HZ66" s="95"/>
      <c r="IA66" s="95"/>
      <c r="IB66" s="95"/>
      <c r="IC66" s="95"/>
      <c r="ID66" s="95"/>
      <c r="IE66" s="95"/>
      <c r="IF66" s="95"/>
      <c r="IG66" s="95"/>
      <c r="IH66" s="95"/>
      <c r="II66" s="95"/>
      <c r="IJ66" s="95"/>
      <c r="IK66" s="95"/>
      <c r="IL66" s="95"/>
      <c r="IM66" s="95"/>
      <c r="IN66" s="95"/>
      <c r="IO66" s="95"/>
      <c r="IP66" s="95"/>
      <c r="IQ66" s="95"/>
      <c r="IR66" s="95"/>
      <c r="IS66" s="95"/>
      <c r="IT66" s="95"/>
      <c r="IU66" s="95"/>
      <c r="IV66" s="95"/>
    </row>
    <row r="67" spans="1:256" ht="60" x14ac:dyDescent="0.2">
      <c r="A67" s="94"/>
      <c r="B67" s="11">
        <v>82101500</v>
      </c>
      <c r="C67" s="33" t="s">
        <v>107</v>
      </c>
      <c r="D67" s="13">
        <v>45337</v>
      </c>
      <c r="E67" s="11" t="s">
        <v>33</v>
      </c>
      <c r="F67" s="28" t="s">
        <v>46</v>
      </c>
      <c r="G67" s="28" t="s">
        <v>106</v>
      </c>
      <c r="H67" s="34">
        <v>300000000</v>
      </c>
      <c r="I67" s="29">
        <f>+H67</f>
        <v>300000000</v>
      </c>
      <c r="J67" s="30" t="s">
        <v>36</v>
      </c>
      <c r="K67" s="30" t="s">
        <v>36</v>
      </c>
      <c r="L67" s="28" t="s">
        <v>37</v>
      </c>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c r="HD67" s="95"/>
      <c r="HE67" s="95"/>
      <c r="HF67" s="95"/>
      <c r="HG67" s="95"/>
      <c r="HH67" s="95"/>
      <c r="HI67" s="95"/>
      <c r="HJ67" s="95"/>
      <c r="HK67" s="95"/>
      <c r="HL67" s="95"/>
      <c r="HM67" s="95"/>
      <c r="HN67" s="95"/>
      <c r="HO67" s="95"/>
      <c r="HP67" s="95"/>
      <c r="HQ67" s="95"/>
      <c r="HR67" s="95"/>
      <c r="HS67" s="95"/>
      <c r="HT67" s="95"/>
      <c r="HU67" s="95"/>
      <c r="HV67" s="95"/>
      <c r="HW67" s="95"/>
      <c r="HX67" s="95"/>
      <c r="HY67" s="95"/>
      <c r="HZ67" s="95"/>
      <c r="IA67" s="95"/>
      <c r="IB67" s="95"/>
      <c r="IC67" s="95"/>
      <c r="ID67" s="95"/>
      <c r="IE67" s="95"/>
      <c r="IF67" s="95"/>
      <c r="IG67" s="95"/>
      <c r="IH67" s="95"/>
      <c r="II67" s="95"/>
      <c r="IJ67" s="95"/>
      <c r="IK67" s="95"/>
      <c r="IL67" s="95"/>
      <c r="IM67" s="95"/>
      <c r="IN67" s="95"/>
      <c r="IO67" s="95"/>
      <c r="IP67" s="95"/>
      <c r="IQ67" s="95"/>
      <c r="IR67" s="95"/>
      <c r="IS67" s="95"/>
      <c r="IT67" s="95"/>
      <c r="IU67" s="95"/>
      <c r="IV67" s="95"/>
    </row>
    <row r="68" spans="1:256" ht="72" x14ac:dyDescent="0.2">
      <c r="A68" s="94"/>
      <c r="B68" s="31">
        <v>80111600</v>
      </c>
      <c r="C68" s="26" t="s">
        <v>111</v>
      </c>
      <c r="D68" s="13">
        <v>45442</v>
      </c>
      <c r="E68" s="14" t="s">
        <v>103</v>
      </c>
      <c r="F68" s="27" t="s">
        <v>48</v>
      </c>
      <c r="G68" s="28" t="s">
        <v>35</v>
      </c>
      <c r="H68" s="32">
        <v>1000000</v>
      </c>
      <c r="I68" s="29">
        <f t="shared" ref="I68" si="23">+H68</f>
        <v>1000000</v>
      </c>
      <c r="J68" s="30" t="s">
        <v>36</v>
      </c>
      <c r="K68" s="30" t="s">
        <v>36</v>
      </c>
      <c r="L68" s="28" t="s">
        <v>37</v>
      </c>
    </row>
    <row r="69" spans="1:256" ht="44.25" customHeight="1" x14ac:dyDescent="0.2">
      <c r="B69" s="31">
        <v>80111600</v>
      </c>
      <c r="C69" s="33" t="s">
        <v>58</v>
      </c>
      <c r="D69" s="37">
        <v>45478</v>
      </c>
      <c r="E69" s="14" t="s">
        <v>103</v>
      </c>
      <c r="F69" s="27" t="s">
        <v>48</v>
      </c>
      <c r="G69" s="28" t="s">
        <v>35</v>
      </c>
      <c r="H69" s="32">
        <v>4000000</v>
      </c>
      <c r="I69" s="29">
        <f t="shared" ref="I69" si="24">+H69</f>
        <v>4000000</v>
      </c>
      <c r="J69" s="30" t="s">
        <v>36</v>
      </c>
      <c r="K69" s="30" t="s">
        <v>36</v>
      </c>
      <c r="L69" s="28" t="s">
        <v>37</v>
      </c>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95"/>
      <c r="GB69" s="95"/>
      <c r="GC69" s="95"/>
      <c r="GD69" s="95"/>
      <c r="GE69" s="95"/>
      <c r="GF69" s="95"/>
      <c r="GG69" s="95"/>
      <c r="GH69" s="95"/>
      <c r="GI69" s="95"/>
      <c r="GJ69" s="95"/>
      <c r="GK69" s="95"/>
      <c r="GL69" s="95"/>
      <c r="GM69" s="95"/>
      <c r="GN69" s="95"/>
      <c r="GO69" s="95"/>
      <c r="GP69" s="95"/>
      <c r="GQ69" s="95"/>
      <c r="GR69" s="95"/>
      <c r="GS69" s="95"/>
      <c r="GT69" s="95"/>
      <c r="GU69" s="95"/>
      <c r="GV69" s="95"/>
      <c r="GW69" s="95"/>
      <c r="GX69" s="95"/>
      <c r="GY69" s="95"/>
      <c r="GZ69" s="95"/>
      <c r="HA69" s="95"/>
      <c r="HB69" s="95"/>
      <c r="HC69" s="95"/>
      <c r="HD69" s="95"/>
      <c r="HE69" s="95"/>
      <c r="HF69" s="95"/>
      <c r="HG69" s="95"/>
      <c r="HH69" s="95"/>
      <c r="HI69" s="95"/>
      <c r="HJ69" s="95"/>
      <c r="HK69" s="95"/>
      <c r="HL69" s="95"/>
      <c r="HM69" s="95"/>
      <c r="HN69" s="95"/>
      <c r="HO69" s="95"/>
      <c r="HP69" s="95"/>
      <c r="HQ69" s="95"/>
      <c r="HR69" s="95"/>
      <c r="HS69" s="95"/>
      <c r="HT69" s="95"/>
      <c r="HU69" s="95"/>
      <c r="HV69" s="95"/>
      <c r="HW69" s="95"/>
      <c r="HX69" s="95"/>
      <c r="HY69" s="95"/>
      <c r="HZ69" s="95"/>
      <c r="IA69" s="95"/>
      <c r="IB69" s="95"/>
      <c r="IC69" s="95"/>
      <c r="ID69" s="95"/>
      <c r="IE69" s="95"/>
      <c r="IF69" s="95"/>
      <c r="IG69" s="95"/>
      <c r="IH69" s="95"/>
      <c r="II69" s="95"/>
      <c r="IJ69" s="95"/>
      <c r="IK69" s="95"/>
      <c r="IL69" s="95"/>
      <c r="IM69" s="95"/>
      <c r="IN69" s="95"/>
      <c r="IO69" s="95"/>
      <c r="IP69" s="95"/>
      <c r="IQ69" s="95"/>
      <c r="IR69" s="95"/>
      <c r="IS69" s="95"/>
      <c r="IT69" s="95"/>
      <c r="IU69" s="95"/>
      <c r="IV69" s="95"/>
    </row>
    <row r="70" spans="1:256" ht="44.25" customHeight="1" x14ac:dyDescent="0.2">
      <c r="B70" s="31">
        <v>80111600</v>
      </c>
      <c r="C70" s="33" t="s">
        <v>112</v>
      </c>
      <c r="D70" s="37">
        <v>45481</v>
      </c>
      <c r="E70" s="14" t="s">
        <v>103</v>
      </c>
      <c r="F70" s="27" t="s">
        <v>48</v>
      </c>
      <c r="G70" s="28" t="s">
        <v>35</v>
      </c>
      <c r="H70" s="32">
        <v>4000000</v>
      </c>
      <c r="I70" s="29">
        <f t="shared" ref="I70" si="25">+H70</f>
        <v>4000000</v>
      </c>
      <c r="J70" s="30" t="s">
        <v>36</v>
      </c>
      <c r="K70" s="30" t="s">
        <v>36</v>
      </c>
      <c r="L70" s="28" t="s">
        <v>37</v>
      </c>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95"/>
      <c r="GB70" s="95"/>
      <c r="GC70" s="95"/>
      <c r="GD70" s="95"/>
      <c r="GE70" s="95"/>
      <c r="GF70" s="95"/>
      <c r="GG70" s="95"/>
      <c r="GH70" s="95"/>
      <c r="GI70" s="95"/>
      <c r="GJ70" s="95"/>
      <c r="GK70" s="95"/>
      <c r="GL70" s="95"/>
      <c r="GM70" s="95"/>
      <c r="GN70" s="95"/>
      <c r="GO70" s="95"/>
      <c r="GP70" s="95"/>
      <c r="GQ70" s="95"/>
      <c r="GR70" s="95"/>
      <c r="GS70" s="95"/>
      <c r="GT70" s="95"/>
      <c r="GU70" s="95"/>
      <c r="GV70" s="95"/>
      <c r="GW70" s="95"/>
      <c r="GX70" s="95"/>
      <c r="GY70" s="95"/>
      <c r="GZ70" s="95"/>
      <c r="HA70" s="95"/>
      <c r="HB70" s="95"/>
      <c r="HC70" s="95"/>
      <c r="HD70" s="95"/>
      <c r="HE70" s="95"/>
      <c r="HF70" s="95"/>
      <c r="HG70" s="95"/>
      <c r="HH70" s="95"/>
      <c r="HI70" s="95"/>
      <c r="HJ70" s="95"/>
      <c r="HK70" s="95"/>
      <c r="HL70" s="95"/>
      <c r="HM70" s="95"/>
      <c r="HN70" s="95"/>
      <c r="HO70" s="95"/>
      <c r="HP70" s="95"/>
      <c r="HQ70" s="95"/>
      <c r="HR70" s="95"/>
      <c r="HS70" s="95"/>
      <c r="HT70" s="95"/>
      <c r="HU70" s="95"/>
      <c r="HV70" s="95"/>
      <c r="HW70" s="95"/>
      <c r="HX70" s="95"/>
      <c r="HY70" s="95"/>
      <c r="HZ70" s="95"/>
      <c r="IA70" s="95"/>
      <c r="IB70" s="95"/>
      <c r="IC70" s="95"/>
      <c r="ID70" s="95"/>
      <c r="IE70" s="95"/>
      <c r="IF70" s="95"/>
      <c r="IG70" s="95"/>
      <c r="IH70" s="95"/>
      <c r="II70" s="95"/>
      <c r="IJ70" s="95"/>
      <c r="IK70" s="95"/>
      <c r="IL70" s="95"/>
      <c r="IM70" s="95"/>
      <c r="IN70" s="95"/>
      <c r="IO70" s="95"/>
      <c r="IP70" s="95"/>
      <c r="IQ70" s="95"/>
      <c r="IR70" s="95"/>
      <c r="IS70" s="95"/>
      <c r="IT70" s="95"/>
      <c r="IU70" s="95"/>
      <c r="IV70" s="95"/>
    </row>
    <row r="71" spans="1:256" ht="44.25" customHeight="1" x14ac:dyDescent="0.2">
      <c r="B71" s="31">
        <v>80111600</v>
      </c>
      <c r="C71" s="26" t="s">
        <v>62</v>
      </c>
      <c r="D71" s="37">
        <v>45481</v>
      </c>
      <c r="E71" s="14" t="s">
        <v>103</v>
      </c>
      <c r="F71" s="27" t="s">
        <v>48</v>
      </c>
      <c r="G71" s="28" t="s">
        <v>35</v>
      </c>
      <c r="H71" s="32">
        <v>5000000</v>
      </c>
      <c r="I71" s="29">
        <f t="shared" ref="I71" si="26">+H71</f>
        <v>5000000</v>
      </c>
      <c r="J71" s="30" t="s">
        <v>36</v>
      </c>
      <c r="K71" s="30" t="s">
        <v>36</v>
      </c>
      <c r="L71" s="28" t="s">
        <v>37</v>
      </c>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c r="EO71" s="95"/>
      <c r="EP71" s="95"/>
      <c r="EQ71" s="95"/>
      <c r="ER71" s="95"/>
      <c r="ES71" s="95"/>
      <c r="ET71" s="95"/>
      <c r="EU71" s="95"/>
      <c r="EV71" s="95"/>
      <c r="EW71" s="95"/>
      <c r="EX71" s="95"/>
      <c r="EY71" s="95"/>
      <c r="EZ71" s="95"/>
      <c r="FA71" s="95"/>
      <c r="FB71" s="95"/>
      <c r="FC71" s="95"/>
      <c r="FD71" s="95"/>
      <c r="FE71" s="95"/>
      <c r="FF71" s="95"/>
      <c r="FG71" s="95"/>
      <c r="FH71" s="95"/>
      <c r="FI71" s="95"/>
      <c r="FJ71" s="95"/>
      <c r="FK71" s="95"/>
      <c r="FL71" s="95"/>
      <c r="FM71" s="95"/>
      <c r="FN71" s="95"/>
      <c r="FO71" s="95"/>
      <c r="FP71" s="95"/>
      <c r="FQ71" s="95"/>
      <c r="FR71" s="95"/>
      <c r="FS71" s="95"/>
      <c r="FT71" s="95"/>
      <c r="FU71" s="95"/>
      <c r="FV71" s="95"/>
      <c r="FW71" s="95"/>
      <c r="FX71" s="95"/>
      <c r="FY71" s="95"/>
      <c r="FZ71" s="95"/>
      <c r="GA71" s="95"/>
      <c r="GB71" s="95"/>
      <c r="GC71" s="95"/>
      <c r="GD71" s="95"/>
      <c r="GE71" s="95"/>
      <c r="GF71" s="95"/>
      <c r="GG71" s="95"/>
      <c r="GH71" s="95"/>
      <c r="GI71" s="95"/>
      <c r="GJ71" s="95"/>
      <c r="GK71" s="95"/>
      <c r="GL71" s="95"/>
      <c r="GM71" s="95"/>
      <c r="GN71" s="95"/>
      <c r="GO71" s="95"/>
      <c r="GP71" s="95"/>
      <c r="GQ71" s="95"/>
      <c r="GR71" s="95"/>
      <c r="GS71" s="95"/>
      <c r="GT71" s="95"/>
      <c r="GU71" s="95"/>
      <c r="GV71" s="95"/>
      <c r="GW71" s="95"/>
      <c r="GX71" s="95"/>
      <c r="GY71" s="95"/>
      <c r="GZ71" s="95"/>
      <c r="HA71" s="95"/>
      <c r="HB71" s="95"/>
      <c r="HC71" s="95"/>
      <c r="HD71" s="95"/>
      <c r="HE71" s="95"/>
      <c r="HF71" s="95"/>
      <c r="HG71" s="95"/>
      <c r="HH71" s="95"/>
      <c r="HI71" s="95"/>
      <c r="HJ71" s="95"/>
      <c r="HK71" s="95"/>
      <c r="HL71" s="95"/>
      <c r="HM71" s="95"/>
      <c r="HN71" s="95"/>
      <c r="HO71" s="95"/>
      <c r="HP71" s="95"/>
      <c r="HQ71" s="95"/>
      <c r="HR71" s="95"/>
      <c r="HS71" s="95"/>
      <c r="HT71" s="95"/>
      <c r="HU71" s="95"/>
      <c r="HV71" s="95"/>
      <c r="HW71" s="95"/>
      <c r="HX71" s="95"/>
      <c r="HY71" s="95"/>
      <c r="HZ71" s="95"/>
      <c r="IA71" s="95"/>
      <c r="IB71" s="95"/>
      <c r="IC71" s="95"/>
      <c r="ID71" s="95"/>
      <c r="IE71" s="95"/>
      <c r="IF71" s="95"/>
      <c r="IG71" s="95"/>
      <c r="IH71" s="95"/>
      <c r="II71" s="95"/>
      <c r="IJ71" s="95"/>
      <c r="IK71" s="95"/>
      <c r="IL71" s="95"/>
      <c r="IM71" s="95"/>
      <c r="IN71" s="95"/>
      <c r="IO71" s="95"/>
      <c r="IP71" s="95"/>
      <c r="IQ71" s="95"/>
      <c r="IR71" s="95"/>
      <c r="IS71" s="95"/>
      <c r="IT71" s="95"/>
      <c r="IU71" s="95"/>
      <c r="IV71" s="95"/>
    </row>
    <row r="72" spans="1:256" ht="44.25" customHeight="1" x14ac:dyDescent="0.2">
      <c r="B72" s="31">
        <v>80111600</v>
      </c>
      <c r="C72" s="35" t="s">
        <v>113</v>
      </c>
      <c r="D72" s="37">
        <v>45495</v>
      </c>
      <c r="E72" s="14" t="s">
        <v>103</v>
      </c>
      <c r="F72" s="27" t="s">
        <v>48</v>
      </c>
      <c r="G72" s="28" t="s">
        <v>35</v>
      </c>
      <c r="H72" s="96">
        <v>5500000</v>
      </c>
      <c r="I72" s="96">
        <v>5500000</v>
      </c>
      <c r="J72" s="30" t="s">
        <v>36</v>
      </c>
      <c r="K72" s="30" t="s">
        <v>36</v>
      </c>
      <c r="L72" s="28" t="s">
        <v>37</v>
      </c>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95"/>
      <c r="GB72" s="95"/>
      <c r="GC72" s="95"/>
      <c r="GD72" s="95"/>
      <c r="GE72" s="95"/>
      <c r="GF72" s="95"/>
      <c r="GG72" s="95"/>
      <c r="GH72" s="95"/>
      <c r="GI72" s="95"/>
      <c r="GJ72" s="95"/>
      <c r="GK72" s="95"/>
      <c r="GL72" s="95"/>
      <c r="GM72" s="95"/>
      <c r="GN72" s="95"/>
      <c r="GO72" s="95"/>
      <c r="GP72" s="95"/>
      <c r="GQ72" s="95"/>
      <c r="GR72" s="95"/>
      <c r="GS72" s="95"/>
      <c r="GT72" s="95"/>
      <c r="GU72" s="95"/>
      <c r="GV72" s="95"/>
      <c r="GW72" s="95"/>
      <c r="GX72" s="95"/>
      <c r="GY72" s="95"/>
      <c r="GZ72" s="95"/>
      <c r="HA72" s="95"/>
      <c r="HB72" s="95"/>
      <c r="HC72" s="95"/>
      <c r="HD72" s="95"/>
      <c r="HE72" s="95"/>
      <c r="HF72" s="95"/>
      <c r="HG72" s="95"/>
      <c r="HH72" s="95"/>
      <c r="HI72" s="95"/>
      <c r="HJ72" s="95"/>
      <c r="HK72" s="95"/>
      <c r="HL72" s="95"/>
      <c r="HM72" s="95"/>
      <c r="HN72" s="95"/>
      <c r="HO72" s="95"/>
      <c r="HP72" s="95"/>
      <c r="HQ72" s="95"/>
      <c r="HR72" s="95"/>
      <c r="HS72" s="95"/>
      <c r="HT72" s="95"/>
      <c r="HU72" s="95"/>
      <c r="HV72" s="95"/>
      <c r="HW72" s="95"/>
      <c r="HX72" s="95"/>
      <c r="HY72" s="95"/>
      <c r="HZ72" s="95"/>
      <c r="IA72" s="95"/>
      <c r="IB72" s="95"/>
      <c r="IC72" s="95"/>
      <c r="ID72" s="95"/>
      <c r="IE72" s="95"/>
      <c r="IF72" s="95"/>
      <c r="IG72" s="95"/>
      <c r="IH72" s="95"/>
      <c r="II72" s="95"/>
      <c r="IJ72" s="95"/>
      <c r="IK72" s="95"/>
      <c r="IL72" s="95"/>
      <c r="IM72" s="95"/>
      <c r="IN72" s="95"/>
      <c r="IO72" s="95"/>
      <c r="IP72" s="95"/>
      <c r="IQ72" s="95"/>
      <c r="IR72" s="95"/>
      <c r="IS72" s="95"/>
      <c r="IT72" s="95"/>
      <c r="IU72" s="95"/>
      <c r="IV72" s="95"/>
    </row>
    <row r="73" spans="1:256" ht="44.25" customHeight="1" x14ac:dyDescent="0.2">
      <c r="B73" s="31">
        <v>80111600</v>
      </c>
      <c r="C73" s="35" t="s">
        <v>114</v>
      </c>
      <c r="D73" s="37">
        <v>45495</v>
      </c>
      <c r="E73" s="14" t="s">
        <v>103</v>
      </c>
      <c r="F73" s="27" t="s">
        <v>48</v>
      </c>
      <c r="G73" s="28" t="s">
        <v>35</v>
      </c>
      <c r="H73" s="96">
        <v>5800000</v>
      </c>
      <c r="I73" s="96">
        <v>5800000</v>
      </c>
      <c r="J73" s="30" t="s">
        <v>36</v>
      </c>
      <c r="K73" s="30" t="s">
        <v>36</v>
      </c>
      <c r="L73" s="28" t="s">
        <v>37</v>
      </c>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95"/>
      <c r="GB73" s="95"/>
      <c r="GC73" s="95"/>
      <c r="GD73" s="95"/>
      <c r="GE73" s="95"/>
      <c r="GF73" s="95"/>
      <c r="GG73" s="95"/>
      <c r="GH73" s="95"/>
      <c r="GI73" s="95"/>
      <c r="GJ73" s="95"/>
      <c r="GK73" s="95"/>
      <c r="GL73" s="95"/>
      <c r="GM73" s="95"/>
      <c r="GN73" s="95"/>
      <c r="GO73" s="95"/>
      <c r="GP73" s="95"/>
      <c r="GQ73" s="95"/>
      <c r="GR73" s="95"/>
      <c r="GS73" s="95"/>
      <c r="GT73" s="95"/>
      <c r="GU73" s="95"/>
      <c r="GV73" s="95"/>
      <c r="GW73" s="95"/>
      <c r="GX73" s="95"/>
      <c r="GY73" s="95"/>
      <c r="GZ73" s="95"/>
      <c r="HA73" s="95"/>
      <c r="HB73" s="95"/>
      <c r="HC73" s="95"/>
      <c r="HD73" s="95"/>
      <c r="HE73" s="95"/>
      <c r="HF73" s="95"/>
      <c r="HG73" s="95"/>
      <c r="HH73" s="95"/>
      <c r="HI73" s="95"/>
      <c r="HJ73" s="95"/>
      <c r="HK73" s="95"/>
      <c r="HL73" s="95"/>
      <c r="HM73" s="95"/>
      <c r="HN73" s="95"/>
      <c r="HO73" s="95"/>
      <c r="HP73" s="95"/>
      <c r="HQ73" s="95"/>
      <c r="HR73" s="95"/>
      <c r="HS73" s="95"/>
      <c r="HT73" s="95"/>
      <c r="HU73" s="95"/>
      <c r="HV73" s="95"/>
      <c r="HW73" s="95"/>
      <c r="HX73" s="95"/>
      <c r="HY73" s="95"/>
      <c r="HZ73" s="95"/>
      <c r="IA73" s="95"/>
      <c r="IB73" s="95"/>
      <c r="IC73" s="95"/>
      <c r="ID73" s="95"/>
      <c r="IE73" s="95"/>
      <c r="IF73" s="95"/>
      <c r="IG73" s="95"/>
      <c r="IH73" s="95"/>
      <c r="II73" s="95"/>
      <c r="IJ73" s="95"/>
      <c r="IK73" s="95"/>
      <c r="IL73" s="95"/>
      <c r="IM73" s="95"/>
      <c r="IN73" s="95"/>
      <c r="IO73" s="95"/>
      <c r="IP73" s="95"/>
      <c r="IQ73" s="95"/>
      <c r="IR73" s="95"/>
      <c r="IS73" s="95"/>
      <c r="IT73" s="95"/>
      <c r="IU73" s="95"/>
      <c r="IV73" s="95"/>
    </row>
    <row r="74" spans="1:256" ht="44.25" customHeight="1" x14ac:dyDescent="0.2">
      <c r="B74" s="31">
        <v>80111600</v>
      </c>
      <c r="C74" s="35" t="s">
        <v>115</v>
      </c>
      <c r="D74" s="37">
        <v>45495</v>
      </c>
      <c r="E74" s="14" t="s">
        <v>103</v>
      </c>
      <c r="F74" s="27" t="s">
        <v>48</v>
      </c>
      <c r="G74" s="28" t="s">
        <v>35</v>
      </c>
      <c r="H74" s="96">
        <v>7000000</v>
      </c>
      <c r="I74" s="96">
        <v>7000000</v>
      </c>
      <c r="J74" s="30" t="s">
        <v>36</v>
      </c>
      <c r="K74" s="30" t="s">
        <v>36</v>
      </c>
      <c r="L74" s="28" t="s">
        <v>37</v>
      </c>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95"/>
      <c r="GB74" s="95"/>
      <c r="GC74" s="95"/>
      <c r="GD74" s="95"/>
      <c r="GE74" s="95"/>
      <c r="GF74" s="95"/>
      <c r="GG74" s="95"/>
      <c r="GH74" s="95"/>
      <c r="GI74" s="95"/>
      <c r="GJ74" s="95"/>
      <c r="GK74" s="95"/>
      <c r="GL74" s="95"/>
      <c r="GM74" s="95"/>
      <c r="GN74" s="95"/>
      <c r="GO74" s="95"/>
      <c r="GP74" s="95"/>
      <c r="GQ74" s="95"/>
      <c r="GR74" s="95"/>
      <c r="GS74" s="95"/>
      <c r="GT74" s="95"/>
      <c r="GU74" s="95"/>
      <c r="GV74" s="95"/>
      <c r="GW74" s="95"/>
      <c r="GX74" s="95"/>
      <c r="GY74" s="95"/>
      <c r="GZ74" s="95"/>
      <c r="HA74" s="95"/>
      <c r="HB74" s="95"/>
      <c r="HC74" s="95"/>
      <c r="HD74" s="95"/>
      <c r="HE74" s="95"/>
      <c r="HF74" s="95"/>
      <c r="HG74" s="95"/>
      <c r="HH74" s="95"/>
      <c r="HI74" s="95"/>
      <c r="HJ74" s="95"/>
      <c r="HK74" s="95"/>
      <c r="HL74" s="95"/>
      <c r="HM74" s="95"/>
      <c r="HN74" s="95"/>
      <c r="HO74" s="95"/>
      <c r="HP74" s="95"/>
      <c r="HQ74" s="95"/>
      <c r="HR74" s="95"/>
      <c r="HS74" s="95"/>
      <c r="HT74" s="95"/>
      <c r="HU74" s="95"/>
      <c r="HV74" s="95"/>
      <c r="HW74" s="95"/>
      <c r="HX74" s="95"/>
      <c r="HY74" s="95"/>
      <c r="HZ74" s="95"/>
      <c r="IA74" s="95"/>
      <c r="IB74" s="95"/>
      <c r="IC74" s="95"/>
      <c r="ID74" s="95"/>
      <c r="IE74" s="95"/>
      <c r="IF74" s="95"/>
      <c r="IG74" s="95"/>
      <c r="IH74" s="95"/>
      <c r="II74" s="95"/>
      <c r="IJ74" s="95"/>
      <c r="IK74" s="95"/>
      <c r="IL74" s="95"/>
      <c r="IM74" s="95"/>
      <c r="IN74" s="95"/>
      <c r="IO74" s="95"/>
      <c r="IP74" s="95"/>
      <c r="IQ74" s="95"/>
      <c r="IR74" s="95"/>
      <c r="IS74" s="95"/>
      <c r="IT74" s="95"/>
      <c r="IU74" s="95"/>
      <c r="IV74" s="95"/>
    </row>
    <row r="75" spans="1:256" ht="44.25" customHeight="1" x14ac:dyDescent="0.2">
      <c r="B75" s="31">
        <v>80111600</v>
      </c>
      <c r="C75" s="35" t="s">
        <v>116</v>
      </c>
      <c r="D75" s="37">
        <v>45495</v>
      </c>
      <c r="E75" s="14" t="s">
        <v>103</v>
      </c>
      <c r="F75" s="27" t="s">
        <v>48</v>
      </c>
      <c r="G75" s="28" t="s">
        <v>35</v>
      </c>
      <c r="H75" s="96">
        <v>1950000</v>
      </c>
      <c r="I75" s="96">
        <v>1950000</v>
      </c>
      <c r="J75" s="30" t="s">
        <v>36</v>
      </c>
      <c r="K75" s="30" t="s">
        <v>36</v>
      </c>
      <c r="L75" s="28" t="s">
        <v>37</v>
      </c>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95"/>
      <c r="GB75" s="95"/>
      <c r="GC75" s="95"/>
      <c r="GD75" s="95"/>
      <c r="GE75" s="95"/>
      <c r="GF75" s="95"/>
      <c r="GG75" s="95"/>
      <c r="GH75" s="95"/>
      <c r="GI75" s="95"/>
      <c r="GJ75" s="95"/>
      <c r="GK75" s="95"/>
      <c r="GL75" s="95"/>
      <c r="GM75" s="95"/>
      <c r="GN75" s="95"/>
      <c r="GO75" s="95"/>
      <c r="GP75" s="95"/>
      <c r="GQ75" s="95"/>
      <c r="GR75" s="95"/>
      <c r="GS75" s="95"/>
      <c r="GT75" s="95"/>
      <c r="GU75" s="95"/>
      <c r="GV75" s="95"/>
      <c r="GW75" s="95"/>
      <c r="GX75" s="95"/>
      <c r="GY75" s="95"/>
      <c r="GZ75" s="95"/>
      <c r="HA75" s="95"/>
      <c r="HB75" s="95"/>
      <c r="HC75" s="95"/>
      <c r="HD75" s="95"/>
      <c r="HE75" s="95"/>
      <c r="HF75" s="95"/>
      <c r="HG75" s="95"/>
      <c r="HH75" s="95"/>
      <c r="HI75" s="95"/>
      <c r="HJ75" s="95"/>
      <c r="HK75" s="95"/>
      <c r="HL75" s="95"/>
      <c r="HM75" s="95"/>
      <c r="HN75" s="95"/>
      <c r="HO75" s="95"/>
      <c r="HP75" s="95"/>
      <c r="HQ75" s="95"/>
      <c r="HR75" s="95"/>
      <c r="HS75" s="95"/>
      <c r="HT75" s="95"/>
      <c r="HU75" s="95"/>
      <c r="HV75" s="95"/>
      <c r="HW75" s="95"/>
      <c r="HX75" s="95"/>
      <c r="HY75" s="95"/>
      <c r="HZ75" s="95"/>
      <c r="IA75" s="95"/>
      <c r="IB75" s="95"/>
      <c r="IC75" s="95"/>
      <c r="ID75" s="95"/>
      <c r="IE75" s="95"/>
      <c r="IF75" s="95"/>
      <c r="IG75" s="95"/>
      <c r="IH75" s="95"/>
      <c r="II75" s="95"/>
      <c r="IJ75" s="95"/>
      <c r="IK75" s="95"/>
      <c r="IL75" s="95"/>
      <c r="IM75" s="95"/>
      <c r="IN75" s="95"/>
      <c r="IO75" s="95"/>
      <c r="IP75" s="95"/>
      <c r="IQ75" s="95"/>
      <c r="IR75" s="95"/>
      <c r="IS75" s="95"/>
      <c r="IT75" s="95"/>
      <c r="IU75" s="95"/>
      <c r="IV75" s="95"/>
    </row>
    <row r="76" spans="1:256" ht="44.25" customHeight="1" x14ac:dyDescent="0.2">
      <c r="B76" s="31">
        <v>80111600</v>
      </c>
      <c r="C76" s="35" t="s">
        <v>117</v>
      </c>
      <c r="D76" s="37">
        <v>45495</v>
      </c>
      <c r="E76" s="14" t="s">
        <v>103</v>
      </c>
      <c r="F76" s="27" t="s">
        <v>48</v>
      </c>
      <c r="G76" s="28" t="s">
        <v>35</v>
      </c>
      <c r="H76" s="96">
        <v>7000000</v>
      </c>
      <c r="I76" s="96">
        <v>7000000</v>
      </c>
      <c r="J76" s="30" t="s">
        <v>36</v>
      </c>
      <c r="K76" s="30" t="s">
        <v>36</v>
      </c>
      <c r="L76" s="28" t="s">
        <v>37</v>
      </c>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95"/>
      <c r="GB76" s="95"/>
      <c r="GC76" s="95"/>
      <c r="GD76" s="95"/>
      <c r="GE76" s="95"/>
      <c r="GF76" s="95"/>
      <c r="GG76" s="95"/>
      <c r="GH76" s="95"/>
      <c r="GI76" s="95"/>
      <c r="GJ76" s="95"/>
      <c r="GK76" s="95"/>
      <c r="GL76" s="95"/>
      <c r="GM76" s="95"/>
      <c r="GN76" s="95"/>
      <c r="GO76" s="95"/>
      <c r="GP76" s="95"/>
      <c r="GQ76" s="95"/>
      <c r="GR76" s="95"/>
      <c r="GS76" s="95"/>
      <c r="GT76" s="95"/>
      <c r="GU76" s="95"/>
      <c r="GV76" s="95"/>
      <c r="GW76" s="95"/>
      <c r="GX76" s="95"/>
      <c r="GY76" s="95"/>
      <c r="GZ76" s="95"/>
      <c r="HA76" s="95"/>
      <c r="HB76" s="95"/>
      <c r="HC76" s="95"/>
      <c r="HD76" s="95"/>
      <c r="HE76" s="95"/>
      <c r="HF76" s="95"/>
      <c r="HG76" s="95"/>
      <c r="HH76" s="95"/>
      <c r="HI76" s="95"/>
      <c r="HJ76" s="95"/>
      <c r="HK76" s="95"/>
      <c r="HL76" s="95"/>
      <c r="HM76" s="95"/>
      <c r="HN76" s="95"/>
      <c r="HO76" s="95"/>
      <c r="HP76" s="95"/>
      <c r="HQ76" s="95"/>
      <c r="HR76" s="95"/>
      <c r="HS76" s="95"/>
      <c r="HT76" s="95"/>
      <c r="HU76" s="95"/>
      <c r="HV76" s="95"/>
      <c r="HW76" s="95"/>
      <c r="HX76" s="95"/>
      <c r="HY76" s="95"/>
      <c r="HZ76" s="95"/>
      <c r="IA76" s="95"/>
      <c r="IB76" s="95"/>
      <c r="IC76" s="95"/>
      <c r="ID76" s="95"/>
      <c r="IE76" s="95"/>
      <c r="IF76" s="95"/>
      <c r="IG76" s="95"/>
      <c r="IH76" s="95"/>
      <c r="II76" s="95"/>
      <c r="IJ76" s="95"/>
      <c r="IK76" s="95"/>
      <c r="IL76" s="95"/>
      <c r="IM76" s="95"/>
      <c r="IN76" s="95"/>
      <c r="IO76" s="95"/>
      <c r="IP76" s="95"/>
      <c r="IQ76" s="95"/>
      <c r="IR76" s="95"/>
      <c r="IS76" s="95"/>
      <c r="IT76" s="95"/>
      <c r="IU76" s="95"/>
      <c r="IV76" s="95"/>
    </row>
    <row r="77" spans="1:256" ht="44.25" customHeight="1" x14ac:dyDescent="0.2">
      <c r="B77" s="31">
        <v>80111600</v>
      </c>
      <c r="C77" s="35" t="s">
        <v>118</v>
      </c>
      <c r="D77" s="37">
        <v>45495</v>
      </c>
      <c r="E77" s="14" t="s">
        <v>103</v>
      </c>
      <c r="F77" s="27" t="s">
        <v>48</v>
      </c>
      <c r="G77" s="28" t="s">
        <v>35</v>
      </c>
      <c r="H77" s="96">
        <v>3000000</v>
      </c>
      <c r="I77" s="96">
        <v>3000000</v>
      </c>
      <c r="J77" s="30" t="s">
        <v>36</v>
      </c>
      <c r="K77" s="30" t="s">
        <v>36</v>
      </c>
      <c r="L77" s="28" t="s">
        <v>37</v>
      </c>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95"/>
      <c r="GB77" s="95"/>
      <c r="GC77" s="95"/>
      <c r="GD77" s="95"/>
      <c r="GE77" s="95"/>
      <c r="GF77" s="95"/>
      <c r="GG77" s="95"/>
      <c r="GH77" s="95"/>
      <c r="GI77" s="95"/>
      <c r="GJ77" s="95"/>
      <c r="GK77" s="95"/>
      <c r="GL77" s="95"/>
      <c r="GM77" s="95"/>
      <c r="GN77" s="95"/>
      <c r="GO77" s="95"/>
      <c r="GP77" s="95"/>
      <c r="GQ77" s="95"/>
      <c r="GR77" s="95"/>
      <c r="GS77" s="95"/>
      <c r="GT77" s="95"/>
      <c r="GU77" s="95"/>
      <c r="GV77" s="95"/>
      <c r="GW77" s="95"/>
      <c r="GX77" s="95"/>
      <c r="GY77" s="95"/>
      <c r="GZ77" s="95"/>
      <c r="HA77" s="95"/>
      <c r="HB77" s="95"/>
      <c r="HC77" s="95"/>
      <c r="HD77" s="95"/>
      <c r="HE77" s="95"/>
      <c r="HF77" s="95"/>
      <c r="HG77" s="95"/>
      <c r="HH77" s="95"/>
      <c r="HI77" s="95"/>
      <c r="HJ77" s="95"/>
      <c r="HK77" s="95"/>
      <c r="HL77" s="95"/>
      <c r="HM77" s="95"/>
      <c r="HN77" s="95"/>
      <c r="HO77" s="95"/>
      <c r="HP77" s="95"/>
      <c r="HQ77" s="95"/>
      <c r="HR77" s="95"/>
      <c r="HS77" s="95"/>
      <c r="HT77" s="95"/>
      <c r="HU77" s="95"/>
      <c r="HV77" s="95"/>
      <c r="HW77" s="95"/>
      <c r="HX77" s="95"/>
      <c r="HY77" s="95"/>
      <c r="HZ77" s="95"/>
      <c r="IA77" s="95"/>
      <c r="IB77" s="95"/>
      <c r="IC77" s="95"/>
      <c r="ID77" s="95"/>
      <c r="IE77" s="95"/>
      <c r="IF77" s="95"/>
      <c r="IG77" s="95"/>
      <c r="IH77" s="95"/>
      <c r="II77" s="95"/>
      <c r="IJ77" s="95"/>
      <c r="IK77" s="95"/>
      <c r="IL77" s="95"/>
      <c r="IM77" s="95"/>
      <c r="IN77" s="95"/>
      <c r="IO77" s="95"/>
      <c r="IP77" s="95"/>
      <c r="IQ77" s="95"/>
      <c r="IR77" s="95"/>
      <c r="IS77" s="95"/>
      <c r="IT77" s="95"/>
      <c r="IU77" s="95"/>
      <c r="IV77" s="95"/>
    </row>
    <row r="78" spans="1:256" ht="44.25" customHeight="1" x14ac:dyDescent="0.2">
      <c r="B78" s="31">
        <v>80111600</v>
      </c>
      <c r="C78" s="35" t="s">
        <v>119</v>
      </c>
      <c r="D78" s="37">
        <v>45495</v>
      </c>
      <c r="E78" s="14" t="s">
        <v>103</v>
      </c>
      <c r="F78" s="27" t="s">
        <v>48</v>
      </c>
      <c r="G78" s="28" t="s">
        <v>35</v>
      </c>
      <c r="H78" s="96">
        <v>7000000</v>
      </c>
      <c r="I78" s="96">
        <v>7000000</v>
      </c>
      <c r="J78" s="30" t="s">
        <v>36</v>
      </c>
      <c r="K78" s="30" t="s">
        <v>36</v>
      </c>
      <c r="L78" s="28" t="s">
        <v>37</v>
      </c>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95"/>
      <c r="GB78" s="95"/>
      <c r="GC78" s="95"/>
      <c r="GD78" s="95"/>
      <c r="GE78" s="95"/>
      <c r="GF78" s="95"/>
      <c r="GG78" s="95"/>
      <c r="GH78" s="95"/>
      <c r="GI78" s="95"/>
      <c r="GJ78" s="95"/>
      <c r="GK78" s="95"/>
      <c r="GL78" s="95"/>
      <c r="GM78" s="95"/>
      <c r="GN78" s="95"/>
      <c r="GO78" s="95"/>
      <c r="GP78" s="95"/>
      <c r="GQ78" s="95"/>
      <c r="GR78" s="95"/>
      <c r="GS78" s="95"/>
      <c r="GT78" s="95"/>
      <c r="GU78" s="95"/>
      <c r="GV78" s="95"/>
      <c r="GW78" s="95"/>
      <c r="GX78" s="95"/>
      <c r="GY78" s="95"/>
      <c r="GZ78" s="95"/>
      <c r="HA78" s="95"/>
      <c r="HB78" s="95"/>
      <c r="HC78" s="95"/>
      <c r="HD78" s="95"/>
      <c r="HE78" s="95"/>
      <c r="HF78" s="95"/>
      <c r="HG78" s="95"/>
      <c r="HH78" s="95"/>
      <c r="HI78" s="95"/>
      <c r="HJ78" s="95"/>
      <c r="HK78" s="95"/>
      <c r="HL78" s="95"/>
      <c r="HM78" s="95"/>
      <c r="HN78" s="95"/>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c r="IV78" s="95"/>
    </row>
    <row r="79" spans="1:256" ht="44.25" customHeight="1" x14ac:dyDescent="0.2">
      <c r="B79" s="31">
        <v>80111600</v>
      </c>
      <c r="C79" s="35" t="s">
        <v>120</v>
      </c>
      <c r="D79" s="37">
        <v>45495</v>
      </c>
      <c r="E79" s="14" t="s">
        <v>103</v>
      </c>
      <c r="F79" s="27" t="s">
        <v>48</v>
      </c>
      <c r="G79" s="28" t="s">
        <v>35</v>
      </c>
      <c r="H79" s="96">
        <v>4000000</v>
      </c>
      <c r="I79" s="96">
        <v>4000000</v>
      </c>
      <c r="J79" s="30" t="s">
        <v>36</v>
      </c>
      <c r="K79" s="30" t="s">
        <v>36</v>
      </c>
      <c r="L79" s="28" t="s">
        <v>37</v>
      </c>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95"/>
      <c r="GB79" s="95"/>
      <c r="GC79" s="95"/>
      <c r="GD79" s="95"/>
      <c r="GE79" s="95"/>
      <c r="GF79" s="95"/>
      <c r="GG79" s="95"/>
      <c r="GH79" s="95"/>
      <c r="GI79" s="95"/>
      <c r="GJ79" s="95"/>
      <c r="GK79" s="95"/>
      <c r="GL79" s="95"/>
      <c r="GM79" s="95"/>
      <c r="GN79" s="95"/>
      <c r="GO79" s="95"/>
      <c r="GP79" s="95"/>
      <c r="GQ79" s="95"/>
      <c r="GR79" s="95"/>
      <c r="GS79" s="95"/>
      <c r="GT79" s="95"/>
      <c r="GU79" s="95"/>
      <c r="GV79" s="95"/>
      <c r="GW79" s="95"/>
      <c r="GX79" s="95"/>
      <c r="GY79" s="95"/>
      <c r="GZ79" s="95"/>
      <c r="HA79" s="95"/>
      <c r="HB79" s="95"/>
      <c r="HC79" s="95"/>
      <c r="HD79" s="95"/>
      <c r="HE79" s="95"/>
      <c r="HF79" s="95"/>
      <c r="HG79" s="95"/>
      <c r="HH79" s="95"/>
      <c r="HI79" s="95"/>
      <c r="HJ79" s="95"/>
      <c r="HK79" s="95"/>
      <c r="HL79" s="95"/>
      <c r="HM79" s="95"/>
      <c r="HN79" s="95"/>
      <c r="HO79" s="95"/>
      <c r="HP79" s="95"/>
      <c r="HQ79" s="95"/>
      <c r="HR79" s="95"/>
      <c r="HS79" s="95"/>
      <c r="HT79" s="95"/>
      <c r="HU79" s="95"/>
      <c r="HV79" s="95"/>
      <c r="HW79" s="95"/>
      <c r="HX79" s="95"/>
      <c r="HY79" s="95"/>
      <c r="HZ79" s="95"/>
      <c r="IA79" s="95"/>
      <c r="IB79" s="95"/>
      <c r="IC79" s="95"/>
      <c r="ID79" s="95"/>
      <c r="IE79" s="95"/>
      <c r="IF79" s="95"/>
      <c r="IG79" s="95"/>
      <c r="IH79" s="95"/>
      <c r="II79" s="95"/>
      <c r="IJ79" s="95"/>
      <c r="IK79" s="95"/>
      <c r="IL79" s="95"/>
      <c r="IM79" s="95"/>
      <c r="IN79" s="95"/>
      <c r="IO79" s="95"/>
      <c r="IP79" s="95"/>
      <c r="IQ79" s="95"/>
      <c r="IR79" s="95"/>
      <c r="IS79" s="95"/>
      <c r="IT79" s="95"/>
      <c r="IU79" s="95"/>
      <c r="IV79" s="95"/>
    </row>
    <row r="80" spans="1:256" ht="44.25" customHeight="1" x14ac:dyDescent="0.2">
      <c r="B80" s="31">
        <v>80111600</v>
      </c>
      <c r="C80" s="35" t="s">
        <v>121</v>
      </c>
      <c r="D80" s="37">
        <v>45495</v>
      </c>
      <c r="E80" s="14" t="s">
        <v>103</v>
      </c>
      <c r="F80" s="27" t="s">
        <v>48</v>
      </c>
      <c r="G80" s="28" t="s">
        <v>35</v>
      </c>
      <c r="H80" s="96">
        <v>4500000</v>
      </c>
      <c r="I80" s="96">
        <v>4500000</v>
      </c>
      <c r="J80" s="30" t="s">
        <v>36</v>
      </c>
      <c r="K80" s="30" t="s">
        <v>36</v>
      </c>
      <c r="L80" s="28" t="s">
        <v>37</v>
      </c>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c r="EO80" s="95"/>
      <c r="EP80" s="95"/>
      <c r="EQ80" s="95"/>
      <c r="ER80" s="95"/>
      <c r="ES80" s="95"/>
      <c r="ET80" s="95"/>
      <c r="EU80" s="95"/>
      <c r="EV80" s="95"/>
      <c r="EW80" s="95"/>
      <c r="EX80" s="95"/>
      <c r="EY80" s="95"/>
      <c r="EZ80" s="95"/>
      <c r="FA80" s="95"/>
      <c r="FB80" s="95"/>
      <c r="FC80" s="95"/>
      <c r="FD80" s="95"/>
      <c r="FE80" s="95"/>
      <c r="FF80" s="95"/>
      <c r="FG80" s="95"/>
      <c r="FH80" s="95"/>
      <c r="FI80" s="95"/>
      <c r="FJ80" s="95"/>
      <c r="FK80" s="95"/>
      <c r="FL80" s="95"/>
      <c r="FM80" s="95"/>
      <c r="FN80" s="95"/>
      <c r="FO80" s="95"/>
      <c r="FP80" s="95"/>
      <c r="FQ80" s="95"/>
      <c r="FR80" s="95"/>
      <c r="FS80" s="95"/>
      <c r="FT80" s="95"/>
      <c r="FU80" s="95"/>
      <c r="FV80" s="95"/>
      <c r="FW80" s="95"/>
      <c r="FX80" s="95"/>
      <c r="FY80" s="95"/>
      <c r="FZ80" s="95"/>
      <c r="GA80" s="95"/>
      <c r="GB80" s="95"/>
      <c r="GC80" s="95"/>
      <c r="GD80" s="95"/>
      <c r="GE80" s="95"/>
      <c r="GF80" s="95"/>
      <c r="GG80" s="95"/>
      <c r="GH80" s="95"/>
      <c r="GI80" s="95"/>
      <c r="GJ80" s="95"/>
      <c r="GK80" s="95"/>
      <c r="GL80" s="95"/>
      <c r="GM80" s="95"/>
      <c r="GN80" s="95"/>
      <c r="GO80" s="95"/>
      <c r="GP80" s="95"/>
      <c r="GQ80" s="95"/>
      <c r="GR80" s="95"/>
      <c r="GS80" s="95"/>
      <c r="GT80" s="95"/>
      <c r="GU80" s="95"/>
      <c r="GV80" s="95"/>
      <c r="GW80" s="95"/>
      <c r="GX80" s="95"/>
      <c r="GY80" s="95"/>
      <c r="GZ80" s="95"/>
      <c r="HA80" s="95"/>
      <c r="HB80" s="95"/>
      <c r="HC80" s="95"/>
      <c r="HD80" s="95"/>
      <c r="HE80" s="95"/>
      <c r="HF80" s="95"/>
      <c r="HG80" s="95"/>
      <c r="HH80" s="95"/>
      <c r="HI80" s="95"/>
      <c r="HJ80" s="95"/>
      <c r="HK80" s="95"/>
      <c r="HL80" s="95"/>
      <c r="HM80" s="95"/>
      <c r="HN80" s="95"/>
      <c r="HO80" s="95"/>
      <c r="HP80" s="95"/>
      <c r="HQ80" s="95"/>
      <c r="HR80" s="95"/>
      <c r="HS80" s="95"/>
      <c r="HT80" s="95"/>
      <c r="HU80" s="95"/>
      <c r="HV80" s="95"/>
      <c r="HW80" s="95"/>
      <c r="HX80" s="95"/>
      <c r="HY80" s="95"/>
      <c r="HZ80" s="95"/>
      <c r="IA80" s="95"/>
      <c r="IB80" s="95"/>
      <c r="IC80" s="95"/>
      <c r="ID80" s="95"/>
      <c r="IE80" s="95"/>
      <c r="IF80" s="95"/>
      <c r="IG80" s="95"/>
      <c r="IH80" s="95"/>
      <c r="II80" s="95"/>
      <c r="IJ80" s="95"/>
      <c r="IK80" s="95"/>
      <c r="IL80" s="95"/>
      <c r="IM80" s="95"/>
      <c r="IN80" s="95"/>
      <c r="IO80" s="95"/>
      <c r="IP80" s="95"/>
      <c r="IQ80" s="95"/>
      <c r="IR80" s="95"/>
      <c r="IS80" s="95"/>
      <c r="IT80" s="95"/>
      <c r="IU80" s="95"/>
      <c r="IV80" s="95"/>
    </row>
    <row r="81" spans="2:256" ht="44.25" customHeight="1" x14ac:dyDescent="0.2">
      <c r="B81" s="31">
        <v>80111600</v>
      </c>
      <c r="C81" s="35" t="s">
        <v>122</v>
      </c>
      <c r="D81" s="37">
        <v>45495</v>
      </c>
      <c r="E81" s="14" t="s">
        <v>103</v>
      </c>
      <c r="F81" s="27" t="s">
        <v>48</v>
      </c>
      <c r="G81" s="28" t="s">
        <v>35</v>
      </c>
      <c r="H81" s="96">
        <v>7000000</v>
      </c>
      <c r="I81" s="96">
        <v>7000000</v>
      </c>
      <c r="J81" s="30" t="s">
        <v>36</v>
      </c>
      <c r="K81" s="30" t="s">
        <v>36</v>
      </c>
      <c r="L81" s="28" t="s">
        <v>37</v>
      </c>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5"/>
      <c r="DJ81" s="95"/>
      <c r="DK81" s="95"/>
      <c r="DL81" s="95"/>
      <c r="DM81" s="95"/>
      <c r="DN81" s="95"/>
      <c r="DO81" s="95"/>
      <c r="DP81" s="95"/>
      <c r="DQ81" s="95"/>
      <c r="DR81" s="95"/>
      <c r="DS81" s="95"/>
      <c r="DT81" s="95"/>
      <c r="DU81" s="95"/>
      <c r="DV81" s="95"/>
      <c r="DW81" s="95"/>
      <c r="DX81" s="95"/>
      <c r="DY81" s="95"/>
      <c r="DZ81" s="95"/>
      <c r="EA81" s="95"/>
      <c r="EB81" s="95"/>
      <c r="EC81" s="95"/>
      <c r="ED81" s="95"/>
      <c r="EE81" s="95"/>
      <c r="EF81" s="95"/>
      <c r="EG81" s="95"/>
      <c r="EH81" s="95"/>
      <c r="EI81" s="95"/>
      <c r="EJ81" s="95"/>
      <c r="EK81" s="95"/>
      <c r="EL81" s="95"/>
      <c r="EM81" s="95"/>
      <c r="EN81" s="95"/>
      <c r="EO81" s="95"/>
      <c r="EP81" s="95"/>
      <c r="EQ81" s="95"/>
      <c r="ER81" s="95"/>
      <c r="ES81" s="95"/>
      <c r="ET81" s="95"/>
      <c r="EU81" s="95"/>
      <c r="EV81" s="95"/>
      <c r="EW81" s="95"/>
      <c r="EX81" s="95"/>
      <c r="EY81" s="95"/>
      <c r="EZ81" s="95"/>
      <c r="FA81" s="95"/>
      <c r="FB81" s="95"/>
      <c r="FC81" s="95"/>
      <c r="FD81" s="95"/>
      <c r="FE81" s="95"/>
      <c r="FF81" s="95"/>
      <c r="FG81" s="95"/>
      <c r="FH81" s="95"/>
      <c r="FI81" s="95"/>
      <c r="FJ81" s="95"/>
      <c r="FK81" s="95"/>
      <c r="FL81" s="95"/>
      <c r="FM81" s="95"/>
      <c r="FN81" s="95"/>
      <c r="FO81" s="95"/>
      <c r="FP81" s="95"/>
      <c r="FQ81" s="95"/>
      <c r="FR81" s="95"/>
      <c r="FS81" s="95"/>
      <c r="FT81" s="95"/>
      <c r="FU81" s="95"/>
      <c r="FV81" s="95"/>
      <c r="FW81" s="95"/>
      <c r="FX81" s="95"/>
      <c r="FY81" s="95"/>
      <c r="FZ81" s="95"/>
      <c r="GA81" s="95"/>
      <c r="GB81" s="95"/>
      <c r="GC81" s="95"/>
      <c r="GD81" s="95"/>
      <c r="GE81" s="95"/>
      <c r="GF81" s="95"/>
      <c r="GG81" s="95"/>
      <c r="GH81" s="95"/>
      <c r="GI81" s="95"/>
      <c r="GJ81" s="95"/>
      <c r="GK81" s="95"/>
      <c r="GL81" s="95"/>
      <c r="GM81" s="95"/>
      <c r="GN81" s="95"/>
      <c r="GO81" s="95"/>
      <c r="GP81" s="95"/>
      <c r="GQ81" s="95"/>
      <c r="GR81" s="95"/>
      <c r="GS81" s="95"/>
      <c r="GT81" s="95"/>
      <c r="GU81" s="95"/>
      <c r="GV81" s="95"/>
      <c r="GW81" s="95"/>
      <c r="GX81" s="95"/>
      <c r="GY81" s="95"/>
      <c r="GZ81" s="95"/>
      <c r="HA81" s="95"/>
      <c r="HB81" s="95"/>
      <c r="HC81" s="95"/>
      <c r="HD81" s="95"/>
      <c r="HE81" s="95"/>
      <c r="HF81" s="95"/>
      <c r="HG81" s="95"/>
      <c r="HH81" s="95"/>
      <c r="HI81" s="95"/>
      <c r="HJ81" s="95"/>
      <c r="HK81" s="95"/>
      <c r="HL81" s="95"/>
      <c r="HM81" s="95"/>
      <c r="HN81" s="95"/>
      <c r="HO81" s="95"/>
      <c r="HP81" s="95"/>
      <c r="HQ81" s="95"/>
      <c r="HR81" s="95"/>
      <c r="HS81" s="95"/>
      <c r="HT81" s="95"/>
      <c r="HU81" s="95"/>
      <c r="HV81" s="95"/>
      <c r="HW81" s="95"/>
      <c r="HX81" s="95"/>
      <c r="HY81" s="95"/>
      <c r="HZ81" s="95"/>
      <c r="IA81" s="95"/>
      <c r="IB81" s="95"/>
      <c r="IC81" s="95"/>
      <c r="ID81" s="95"/>
      <c r="IE81" s="95"/>
      <c r="IF81" s="95"/>
      <c r="IG81" s="95"/>
      <c r="IH81" s="95"/>
      <c r="II81" s="95"/>
      <c r="IJ81" s="95"/>
      <c r="IK81" s="95"/>
      <c r="IL81" s="95"/>
      <c r="IM81" s="95"/>
      <c r="IN81" s="95"/>
      <c r="IO81" s="95"/>
      <c r="IP81" s="95"/>
      <c r="IQ81" s="95"/>
      <c r="IR81" s="95"/>
      <c r="IS81" s="95"/>
      <c r="IT81" s="95"/>
      <c r="IU81" s="95"/>
      <c r="IV81" s="95"/>
    </row>
    <row r="82" spans="2:256" ht="44.25" customHeight="1" x14ac:dyDescent="0.2">
      <c r="B82" s="31">
        <v>43231511</v>
      </c>
      <c r="C82" s="35" t="s">
        <v>123</v>
      </c>
      <c r="D82" s="37">
        <v>45495</v>
      </c>
      <c r="E82" s="14" t="s">
        <v>103</v>
      </c>
      <c r="F82" s="27" t="s">
        <v>124</v>
      </c>
      <c r="G82" s="28" t="s">
        <v>35</v>
      </c>
      <c r="H82" s="96">
        <v>12164275</v>
      </c>
      <c r="I82" s="96">
        <f>+H82</f>
        <v>12164275</v>
      </c>
      <c r="J82" s="30" t="s">
        <v>36</v>
      </c>
      <c r="K82" s="30" t="s">
        <v>36</v>
      </c>
      <c r="L82" s="28" t="s">
        <v>37</v>
      </c>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5"/>
      <c r="FF82" s="95"/>
      <c r="FG82" s="95"/>
      <c r="FH82" s="95"/>
      <c r="FI82" s="95"/>
      <c r="FJ82" s="95"/>
      <c r="FK82" s="95"/>
      <c r="FL82" s="95"/>
      <c r="FM82" s="95"/>
      <c r="FN82" s="95"/>
      <c r="FO82" s="95"/>
      <c r="FP82" s="95"/>
      <c r="FQ82" s="95"/>
      <c r="FR82" s="95"/>
      <c r="FS82" s="95"/>
      <c r="FT82" s="95"/>
      <c r="FU82" s="95"/>
      <c r="FV82" s="95"/>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row>
    <row r="83" spans="2:256" ht="44.25" customHeight="1" x14ac:dyDescent="0.2">
      <c r="B83" s="31">
        <v>80111600</v>
      </c>
      <c r="C83" s="35" t="s">
        <v>80</v>
      </c>
      <c r="D83" s="37">
        <v>45524</v>
      </c>
      <c r="E83" s="14" t="s">
        <v>103</v>
      </c>
      <c r="F83" s="27" t="s">
        <v>124</v>
      </c>
      <c r="G83" s="28" t="s">
        <v>35</v>
      </c>
      <c r="H83" s="97">
        <v>2400000</v>
      </c>
      <c r="I83" s="98">
        <v>2400000</v>
      </c>
      <c r="J83" s="30" t="s">
        <v>36</v>
      </c>
      <c r="K83" s="30" t="s">
        <v>36</v>
      </c>
      <c r="L83" s="28" t="s">
        <v>37</v>
      </c>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95"/>
      <c r="DW83" s="95"/>
      <c r="DX83" s="95"/>
      <c r="DY83" s="95"/>
      <c r="DZ83" s="95"/>
      <c r="EA83" s="95"/>
      <c r="EB83" s="95"/>
      <c r="EC83" s="95"/>
      <c r="ED83" s="95"/>
      <c r="EE83" s="95"/>
      <c r="EF83" s="95"/>
      <c r="EG83" s="95"/>
      <c r="EH83" s="95"/>
      <c r="EI83" s="95"/>
      <c r="EJ83" s="95"/>
      <c r="EK83" s="95"/>
      <c r="EL83" s="95"/>
      <c r="EM83" s="95"/>
      <c r="EN83" s="95"/>
      <c r="EO83" s="95"/>
      <c r="EP83" s="95"/>
      <c r="EQ83" s="95"/>
      <c r="ER83" s="95"/>
      <c r="ES83" s="95"/>
      <c r="ET83" s="95"/>
      <c r="EU83" s="95"/>
      <c r="EV83" s="95"/>
      <c r="EW83" s="95"/>
      <c r="EX83" s="95"/>
      <c r="EY83" s="95"/>
      <c r="EZ83" s="95"/>
      <c r="FA83" s="95"/>
      <c r="FB83" s="95"/>
      <c r="FC83" s="95"/>
      <c r="FD83" s="95"/>
      <c r="FE83" s="95"/>
      <c r="FF83" s="95"/>
      <c r="FG83" s="95"/>
      <c r="FH83" s="95"/>
      <c r="FI83" s="95"/>
      <c r="FJ83" s="95"/>
      <c r="FK83" s="95"/>
      <c r="FL83" s="95"/>
      <c r="FM83" s="95"/>
      <c r="FN83" s="95"/>
      <c r="FO83" s="95"/>
      <c r="FP83" s="95"/>
      <c r="FQ83" s="95"/>
      <c r="FR83" s="95"/>
      <c r="FS83" s="95"/>
      <c r="FT83" s="95"/>
      <c r="FU83" s="95"/>
      <c r="FV83" s="95"/>
      <c r="FW83" s="95"/>
      <c r="FX83" s="95"/>
      <c r="FY83" s="95"/>
      <c r="FZ83" s="95"/>
      <c r="GA83" s="95"/>
      <c r="GB83" s="95"/>
      <c r="GC83" s="95"/>
      <c r="GD83" s="95"/>
      <c r="GE83" s="95"/>
      <c r="GF83" s="95"/>
      <c r="GG83" s="95"/>
      <c r="GH83" s="95"/>
      <c r="GI83" s="95"/>
      <c r="GJ83" s="95"/>
      <c r="GK83" s="95"/>
      <c r="GL83" s="95"/>
      <c r="GM83" s="95"/>
      <c r="GN83" s="95"/>
      <c r="GO83" s="95"/>
      <c r="GP83" s="95"/>
      <c r="GQ83" s="95"/>
      <c r="GR83" s="95"/>
      <c r="GS83" s="95"/>
      <c r="GT83" s="95"/>
      <c r="GU83" s="95"/>
      <c r="GV83" s="95"/>
      <c r="GW83" s="95"/>
      <c r="GX83" s="95"/>
      <c r="GY83" s="95"/>
      <c r="GZ83" s="95"/>
      <c r="HA83" s="95"/>
      <c r="HB83" s="95"/>
      <c r="HC83" s="95"/>
      <c r="HD83" s="95"/>
      <c r="HE83" s="95"/>
      <c r="HF83" s="95"/>
      <c r="HG83" s="95"/>
      <c r="HH83" s="95"/>
      <c r="HI83" s="95"/>
      <c r="HJ83" s="95"/>
      <c r="HK83" s="95"/>
      <c r="HL83" s="95"/>
      <c r="HM83" s="95"/>
      <c r="HN83" s="95"/>
      <c r="HO83" s="95"/>
      <c r="HP83" s="95"/>
      <c r="HQ83" s="95"/>
      <c r="HR83" s="95"/>
      <c r="HS83" s="95"/>
      <c r="HT83" s="95"/>
      <c r="HU83" s="95"/>
      <c r="HV83" s="95"/>
      <c r="HW83" s="95"/>
      <c r="HX83" s="95"/>
      <c r="HY83" s="95"/>
      <c r="HZ83" s="95"/>
      <c r="IA83" s="95"/>
      <c r="IB83" s="95"/>
      <c r="IC83" s="95"/>
      <c r="ID83" s="95"/>
      <c r="IE83" s="95"/>
      <c r="IF83" s="95"/>
      <c r="IG83" s="95"/>
      <c r="IH83" s="95"/>
      <c r="II83" s="95"/>
      <c r="IJ83" s="95"/>
      <c r="IK83" s="95"/>
      <c r="IL83" s="95"/>
      <c r="IM83" s="95"/>
      <c r="IN83" s="95"/>
      <c r="IO83" s="95"/>
      <c r="IP83" s="95"/>
      <c r="IQ83" s="95"/>
      <c r="IR83" s="95"/>
      <c r="IS83" s="95"/>
      <c r="IT83" s="95"/>
      <c r="IU83" s="95"/>
      <c r="IV83" s="95"/>
    </row>
    <row r="84" spans="2:256" ht="44.25" customHeight="1" x14ac:dyDescent="0.2">
      <c r="B84" s="31">
        <v>80111600</v>
      </c>
      <c r="C84" s="35" t="s">
        <v>125</v>
      </c>
      <c r="D84" s="37">
        <v>45524</v>
      </c>
      <c r="E84" s="14" t="s">
        <v>103</v>
      </c>
      <c r="F84" s="27" t="s">
        <v>124</v>
      </c>
      <c r="G84" s="28" t="s">
        <v>35</v>
      </c>
      <c r="H84" s="97">
        <v>2800000</v>
      </c>
      <c r="I84" s="98">
        <v>2800000</v>
      </c>
      <c r="J84" s="30" t="s">
        <v>36</v>
      </c>
      <c r="K84" s="30" t="s">
        <v>36</v>
      </c>
      <c r="L84" s="28" t="s">
        <v>37</v>
      </c>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c r="CN84" s="95"/>
      <c r="CO84" s="95"/>
      <c r="CP84" s="95"/>
      <c r="CQ84" s="95"/>
      <c r="CR84" s="95"/>
      <c r="CS84" s="95"/>
      <c r="CT84" s="95"/>
      <c r="CU84" s="95"/>
      <c r="CV84" s="95"/>
      <c r="CW84" s="95"/>
      <c r="CX84" s="95"/>
      <c r="CY84" s="95"/>
      <c r="CZ84" s="95"/>
      <c r="DA84" s="95"/>
      <c r="DB84" s="95"/>
      <c r="DC84" s="95"/>
      <c r="DD84" s="95"/>
      <c r="DE84" s="95"/>
      <c r="DF84" s="95"/>
      <c r="DG84" s="95"/>
      <c r="DH84" s="95"/>
      <c r="DI84" s="95"/>
      <c r="DJ84" s="95"/>
      <c r="DK84" s="95"/>
      <c r="DL84" s="95"/>
      <c r="DM84" s="95"/>
      <c r="DN84" s="95"/>
      <c r="DO84" s="95"/>
      <c r="DP84" s="95"/>
      <c r="DQ84" s="95"/>
      <c r="DR84" s="95"/>
      <c r="DS84" s="95"/>
      <c r="DT84" s="95"/>
      <c r="DU84" s="95"/>
      <c r="DV84" s="95"/>
      <c r="DW84" s="95"/>
      <c r="DX84" s="95"/>
      <c r="DY84" s="95"/>
      <c r="DZ84" s="95"/>
      <c r="EA84" s="95"/>
      <c r="EB84" s="95"/>
      <c r="EC84" s="95"/>
      <c r="ED84" s="95"/>
      <c r="EE84" s="95"/>
      <c r="EF84" s="95"/>
      <c r="EG84" s="95"/>
      <c r="EH84" s="95"/>
      <c r="EI84" s="95"/>
      <c r="EJ84" s="95"/>
      <c r="EK84" s="95"/>
      <c r="EL84" s="95"/>
      <c r="EM84" s="95"/>
      <c r="EN84" s="95"/>
      <c r="EO84" s="95"/>
      <c r="EP84" s="95"/>
      <c r="EQ84" s="95"/>
      <c r="ER84" s="95"/>
      <c r="ES84" s="95"/>
      <c r="ET84" s="95"/>
      <c r="EU84" s="95"/>
      <c r="EV84" s="95"/>
      <c r="EW84" s="95"/>
      <c r="EX84" s="95"/>
      <c r="EY84" s="95"/>
      <c r="EZ84" s="95"/>
      <c r="FA84" s="95"/>
      <c r="FB84" s="95"/>
      <c r="FC84" s="95"/>
      <c r="FD84" s="95"/>
      <c r="FE84" s="95"/>
      <c r="FF84" s="95"/>
      <c r="FG84" s="95"/>
      <c r="FH84" s="95"/>
      <c r="FI84" s="95"/>
      <c r="FJ84" s="95"/>
      <c r="FK84" s="95"/>
      <c r="FL84" s="95"/>
      <c r="FM84" s="95"/>
      <c r="FN84" s="95"/>
      <c r="FO84" s="95"/>
      <c r="FP84" s="95"/>
      <c r="FQ84" s="95"/>
      <c r="FR84" s="95"/>
      <c r="FS84" s="95"/>
      <c r="FT84" s="95"/>
      <c r="FU84" s="95"/>
      <c r="FV84" s="95"/>
      <c r="FW84" s="95"/>
      <c r="FX84" s="95"/>
      <c r="FY84" s="95"/>
      <c r="FZ84" s="95"/>
      <c r="GA84" s="95"/>
      <c r="GB84" s="95"/>
      <c r="GC84" s="95"/>
      <c r="GD84" s="95"/>
      <c r="GE84" s="95"/>
      <c r="GF84" s="95"/>
      <c r="GG84" s="95"/>
      <c r="GH84" s="95"/>
      <c r="GI84" s="95"/>
      <c r="GJ84" s="95"/>
      <c r="GK84" s="95"/>
      <c r="GL84" s="95"/>
      <c r="GM84" s="95"/>
      <c r="GN84" s="95"/>
      <c r="GO84" s="95"/>
      <c r="GP84" s="95"/>
      <c r="GQ84" s="95"/>
      <c r="GR84" s="95"/>
      <c r="GS84" s="95"/>
      <c r="GT84" s="95"/>
      <c r="GU84" s="95"/>
      <c r="GV84" s="95"/>
      <c r="GW84" s="95"/>
      <c r="GX84" s="95"/>
      <c r="GY84" s="95"/>
      <c r="GZ84" s="95"/>
      <c r="HA84" s="95"/>
      <c r="HB84" s="95"/>
      <c r="HC84" s="95"/>
      <c r="HD84" s="95"/>
      <c r="HE84" s="95"/>
      <c r="HF84" s="95"/>
      <c r="HG84" s="95"/>
      <c r="HH84" s="95"/>
      <c r="HI84" s="95"/>
      <c r="HJ84" s="95"/>
      <c r="HK84" s="95"/>
      <c r="HL84" s="95"/>
      <c r="HM84" s="95"/>
      <c r="HN84" s="95"/>
      <c r="HO84" s="95"/>
      <c r="HP84" s="95"/>
      <c r="HQ84" s="95"/>
      <c r="HR84" s="95"/>
      <c r="HS84" s="95"/>
      <c r="HT84" s="95"/>
      <c r="HU84" s="95"/>
      <c r="HV84" s="95"/>
      <c r="HW84" s="95"/>
      <c r="HX84" s="95"/>
      <c r="HY84" s="95"/>
      <c r="HZ84" s="95"/>
      <c r="IA84" s="95"/>
      <c r="IB84" s="95"/>
      <c r="IC84" s="95"/>
      <c r="ID84" s="95"/>
      <c r="IE84" s="95"/>
      <c r="IF84" s="95"/>
      <c r="IG84" s="95"/>
      <c r="IH84" s="95"/>
      <c r="II84" s="95"/>
      <c r="IJ84" s="95"/>
      <c r="IK84" s="95"/>
      <c r="IL84" s="95"/>
      <c r="IM84" s="95"/>
      <c r="IN84" s="95"/>
      <c r="IO84" s="95"/>
      <c r="IP84" s="95"/>
      <c r="IQ84" s="95"/>
      <c r="IR84" s="95"/>
      <c r="IS84" s="95"/>
      <c r="IT84" s="95"/>
      <c r="IU84" s="95"/>
      <c r="IV84" s="95"/>
    </row>
    <row r="85" spans="2:256" ht="44.25" customHeight="1" x14ac:dyDescent="0.2">
      <c r="B85" s="31">
        <v>80111600</v>
      </c>
      <c r="C85" s="35" t="s">
        <v>87</v>
      </c>
      <c r="D85" s="37">
        <v>45524</v>
      </c>
      <c r="E85" s="14" t="s">
        <v>103</v>
      </c>
      <c r="F85" s="27" t="s">
        <v>124</v>
      </c>
      <c r="G85" s="28" t="s">
        <v>35</v>
      </c>
      <c r="H85" s="97">
        <v>4000000</v>
      </c>
      <c r="I85" s="98">
        <v>4000000</v>
      </c>
      <c r="J85" s="30" t="s">
        <v>36</v>
      </c>
      <c r="K85" s="30" t="s">
        <v>36</v>
      </c>
      <c r="L85" s="28" t="s">
        <v>37</v>
      </c>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95"/>
      <c r="FL85" s="95"/>
      <c r="FM85" s="95"/>
      <c r="FN85" s="95"/>
      <c r="FO85" s="95"/>
      <c r="FP85" s="95"/>
      <c r="FQ85" s="95"/>
      <c r="FR85" s="95"/>
      <c r="FS85" s="95"/>
      <c r="FT85" s="95"/>
      <c r="FU85" s="95"/>
      <c r="FV85" s="95"/>
      <c r="FW85" s="95"/>
      <c r="FX85" s="95"/>
      <c r="FY85" s="95"/>
      <c r="FZ85" s="95"/>
      <c r="GA85" s="95"/>
      <c r="GB85" s="95"/>
      <c r="GC85" s="95"/>
      <c r="GD85" s="95"/>
      <c r="GE85" s="95"/>
      <c r="GF85" s="95"/>
      <c r="GG85" s="95"/>
      <c r="GH85" s="95"/>
      <c r="GI85" s="95"/>
      <c r="GJ85" s="95"/>
      <c r="GK85" s="95"/>
      <c r="GL85" s="95"/>
      <c r="GM85" s="95"/>
      <c r="GN85" s="95"/>
      <c r="GO85" s="95"/>
      <c r="GP85" s="95"/>
      <c r="GQ85" s="95"/>
      <c r="GR85" s="95"/>
      <c r="GS85" s="95"/>
      <c r="GT85" s="95"/>
      <c r="GU85" s="95"/>
      <c r="GV85" s="95"/>
      <c r="GW85" s="95"/>
      <c r="GX85" s="95"/>
      <c r="GY85" s="95"/>
      <c r="GZ85" s="95"/>
      <c r="HA85" s="95"/>
      <c r="HB85" s="95"/>
      <c r="HC85" s="95"/>
      <c r="HD85" s="95"/>
      <c r="HE85" s="95"/>
      <c r="HF85" s="95"/>
      <c r="HG85" s="95"/>
      <c r="HH85" s="95"/>
      <c r="HI85" s="95"/>
      <c r="HJ85" s="95"/>
      <c r="HK85" s="95"/>
      <c r="HL85" s="95"/>
      <c r="HM85" s="95"/>
      <c r="HN85" s="95"/>
      <c r="HO85" s="95"/>
      <c r="HP85" s="95"/>
      <c r="HQ85" s="95"/>
      <c r="HR85" s="95"/>
      <c r="HS85" s="95"/>
      <c r="HT85" s="95"/>
      <c r="HU85" s="95"/>
      <c r="HV85" s="95"/>
      <c r="HW85" s="95"/>
      <c r="HX85" s="95"/>
      <c r="HY85" s="95"/>
      <c r="HZ85" s="95"/>
      <c r="IA85" s="95"/>
      <c r="IB85" s="95"/>
      <c r="IC85" s="95"/>
      <c r="ID85" s="95"/>
      <c r="IE85" s="95"/>
      <c r="IF85" s="95"/>
      <c r="IG85" s="95"/>
      <c r="IH85" s="95"/>
      <c r="II85" s="95"/>
      <c r="IJ85" s="95"/>
      <c r="IK85" s="95"/>
      <c r="IL85" s="95"/>
      <c r="IM85" s="95"/>
      <c r="IN85" s="95"/>
      <c r="IO85" s="95"/>
      <c r="IP85" s="95"/>
      <c r="IQ85" s="95"/>
      <c r="IR85" s="95"/>
      <c r="IS85" s="95"/>
      <c r="IT85" s="95"/>
      <c r="IU85" s="95"/>
      <c r="IV85" s="95"/>
    </row>
    <row r="86" spans="2:256" ht="44.25" customHeight="1" x14ac:dyDescent="0.2">
      <c r="B86" s="31">
        <v>80111600</v>
      </c>
      <c r="C86" s="35" t="s">
        <v>84</v>
      </c>
      <c r="D86" s="37">
        <v>45524</v>
      </c>
      <c r="E86" s="14" t="s">
        <v>103</v>
      </c>
      <c r="F86" s="27" t="s">
        <v>124</v>
      </c>
      <c r="G86" s="28" t="s">
        <v>35</v>
      </c>
      <c r="H86" s="97">
        <v>3500000</v>
      </c>
      <c r="I86" s="98">
        <v>3500000</v>
      </c>
      <c r="J86" s="30" t="s">
        <v>36</v>
      </c>
      <c r="K86" s="30" t="s">
        <v>36</v>
      </c>
      <c r="L86" s="28" t="s">
        <v>37</v>
      </c>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95"/>
      <c r="FL86" s="95"/>
      <c r="FM86" s="95"/>
      <c r="FN86" s="95"/>
      <c r="FO86" s="95"/>
      <c r="FP86" s="95"/>
      <c r="FQ86" s="95"/>
      <c r="FR86" s="95"/>
      <c r="FS86" s="95"/>
      <c r="FT86" s="95"/>
      <c r="FU86" s="95"/>
      <c r="FV86" s="95"/>
      <c r="FW86" s="95"/>
      <c r="FX86" s="95"/>
      <c r="FY86" s="95"/>
      <c r="FZ86" s="95"/>
      <c r="GA86" s="95"/>
      <c r="GB86" s="95"/>
      <c r="GC86" s="95"/>
      <c r="GD86" s="95"/>
      <c r="GE86" s="95"/>
      <c r="GF86" s="95"/>
      <c r="GG86" s="95"/>
      <c r="GH86" s="95"/>
      <c r="GI86" s="95"/>
      <c r="GJ86" s="95"/>
      <c r="GK86" s="95"/>
      <c r="GL86" s="95"/>
      <c r="GM86" s="95"/>
      <c r="GN86" s="95"/>
      <c r="GO86" s="95"/>
      <c r="GP86" s="95"/>
      <c r="GQ86" s="95"/>
      <c r="GR86" s="95"/>
      <c r="GS86" s="95"/>
      <c r="GT86" s="95"/>
      <c r="GU86" s="95"/>
      <c r="GV86" s="95"/>
      <c r="GW86" s="95"/>
      <c r="GX86" s="95"/>
      <c r="GY86" s="95"/>
      <c r="GZ86" s="95"/>
      <c r="HA86" s="95"/>
      <c r="HB86" s="95"/>
      <c r="HC86" s="95"/>
      <c r="HD86" s="95"/>
      <c r="HE86" s="95"/>
      <c r="HF86" s="95"/>
      <c r="HG86" s="95"/>
      <c r="HH86" s="95"/>
      <c r="HI86" s="95"/>
      <c r="HJ86" s="95"/>
      <c r="HK86" s="95"/>
      <c r="HL86" s="95"/>
      <c r="HM86" s="95"/>
      <c r="HN86" s="95"/>
      <c r="HO86" s="95"/>
      <c r="HP86" s="95"/>
      <c r="HQ86" s="95"/>
      <c r="HR86" s="95"/>
      <c r="HS86" s="95"/>
      <c r="HT86" s="95"/>
      <c r="HU86" s="95"/>
      <c r="HV86" s="95"/>
      <c r="HW86" s="95"/>
      <c r="HX86" s="95"/>
      <c r="HY86" s="95"/>
      <c r="HZ86" s="95"/>
      <c r="IA86" s="95"/>
      <c r="IB86" s="95"/>
      <c r="IC86" s="95"/>
      <c r="ID86" s="95"/>
      <c r="IE86" s="95"/>
      <c r="IF86" s="95"/>
      <c r="IG86" s="95"/>
      <c r="IH86" s="95"/>
      <c r="II86" s="95"/>
      <c r="IJ86" s="95"/>
      <c r="IK86" s="95"/>
      <c r="IL86" s="95"/>
      <c r="IM86" s="95"/>
      <c r="IN86" s="95"/>
      <c r="IO86" s="95"/>
      <c r="IP86" s="95"/>
      <c r="IQ86" s="95"/>
      <c r="IR86" s="95"/>
      <c r="IS86" s="95"/>
      <c r="IT86" s="95"/>
      <c r="IU86" s="95"/>
      <c r="IV86" s="95"/>
    </row>
    <row r="87" spans="2:256" ht="44.25" customHeight="1" x14ac:dyDescent="0.2">
      <c r="B87" s="31">
        <v>80111600</v>
      </c>
      <c r="C87" s="35" t="s">
        <v>128</v>
      </c>
      <c r="D87" s="37">
        <v>45524</v>
      </c>
      <c r="E87" s="14" t="s">
        <v>103</v>
      </c>
      <c r="F87" s="27" t="s">
        <v>124</v>
      </c>
      <c r="G87" s="28" t="s">
        <v>35</v>
      </c>
      <c r="H87" s="97">
        <v>3000000</v>
      </c>
      <c r="I87" s="98">
        <v>3000000</v>
      </c>
      <c r="J87" s="30" t="s">
        <v>36</v>
      </c>
      <c r="K87" s="30" t="s">
        <v>36</v>
      </c>
      <c r="L87" s="28" t="s">
        <v>37</v>
      </c>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c r="FG87" s="95"/>
      <c r="FH87" s="95"/>
      <c r="FI87" s="95"/>
      <c r="FJ87" s="95"/>
      <c r="FK87" s="95"/>
      <c r="FL87" s="95"/>
      <c r="FM87" s="95"/>
      <c r="FN87" s="95"/>
      <c r="FO87" s="95"/>
      <c r="FP87" s="95"/>
      <c r="FQ87" s="95"/>
      <c r="FR87" s="95"/>
      <c r="FS87" s="95"/>
      <c r="FT87" s="95"/>
      <c r="FU87" s="95"/>
      <c r="FV87" s="95"/>
      <c r="FW87" s="95"/>
      <c r="FX87" s="95"/>
      <c r="FY87" s="95"/>
      <c r="FZ87" s="95"/>
      <c r="GA87" s="95"/>
      <c r="GB87" s="95"/>
      <c r="GC87" s="95"/>
      <c r="GD87" s="95"/>
      <c r="GE87" s="95"/>
      <c r="GF87" s="95"/>
      <c r="GG87" s="95"/>
      <c r="GH87" s="95"/>
      <c r="GI87" s="95"/>
      <c r="GJ87" s="95"/>
      <c r="GK87" s="95"/>
      <c r="GL87" s="95"/>
      <c r="GM87" s="95"/>
      <c r="GN87" s="95"/>
      <c r="GO87" s="95"/>
      <c r="GP87" s="95"/>
      <c r="GQ87" s="95"/>
      <c r="GR87" s="95"/>
      <c r="GS87" s="95"/>
      <c r="GT87" s="95"/>
      <c r="GU87" s="95"/>
      <c r="GV87" s="95"/>
      <c r="GW87" s="95"/>
      <c r="GX87" s="95"/>
      <c r="GY87" s="95"/>
      <c r="GZ87" s="95"/>
      <c r="HA87" s="95"/>
      <c r="HB87" s="95"/>
      <c r="HC87" s="95"/>
      <c r="HD87" s="95"/>
      <c r="HE87" s="95"/>
      <c r="HF87" s="95"/>
      <c r="HG87" s="95"/>
      <c r="HH87" s="95"/>
      <c r="HI87" s="95"/>
      <c r="HJ87" s="95"/>
      <c r="HK87" s="95"/>
      <c r="HL87" s="95"/>
      <c r="HM87" s="95"/>
      <c r="HN87" s="95"/>
      <c r="HO87" s="95"/>
      <c r="HP87" s="95"/>
      <c r="HQ87" s="95"/>
      <c r="HR87" s="95"/>
      <c r="HS87" s="95"/>
      <c r="HT87" s="95"/>
      <c r="HU87" s="95"/>
      <c r="HV87" s="95"/>
      <c r="HW87" s="95"/>
      <c r="HX87" s="95"/>
      <c r="HY87" s="95"/>
      <c r="HZ87" s="95"/>
      <c r="IA87" s="95"/>
      <c r="IB87" s="95"/>
      <c r="IC87" s="95"/>
      <c r="ID87" s="95"/>
      <c r="IE87" s="95"/>
      <c r="IF87" s="95"/>
      <c r="IG87" s="95"/>
      <c r="IH87" s="95"/>
      <c r="II87" s="95"/>
      <c r="IJ87" s="95"/>
      <c r="IK87" s="95"/>
      <c r="IL87" s="95"/>
      <c r="IM87" s="95"/>
      <c r="IN87" s="95"/>
      <c r="IO87" s="95"/>
      <c r="IP87" s="95"/>
      <c r="IQ87" s="95"/>
      <c r="IR87" s="95"/>
      <c r="IS87" s="95"/>
      <c r="IT87" s="95"/>
      <c r="IU87" s="95"/>
      <c r="IV87" s="95"/>
    </row>
    <row r="88" spans="2:256" ht="44.25" customHeight="1" x14ac:dyDescent="0.2">
      <c r="B88" s="31">
        <v>80111600</v>
      </c>
      <c r="C88" s="35" t="s">
        <v>91</v>
      </c>
      <c r="D88" s="37">
        <v>45524</v>
      </c>
      <c r="E88" s="14" t="s">
        <v>103</v>
      </c>
      <c r="F88" s="27" t="s">
        <v>124</v>
      </c>
      <c r="G88" s="28" t="s">
        <v>35</v>
      </c>
      <c r="H88" s="97">
        <v>3800000</v>
      </c>
      <c r="I88" s="98">
        <v>3800000</v>
      </c>
      <c r="J88" s="30" t="s">
        <v>36</v>
      </c>
      <c r="K88" s="30" t="s">
        <v>36</v>
      </c>
      <c r="L88" s="28" t="s">
        <v>37</v>
      </c>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c r="FG88" s="95"/>
      <c r="FH88" s="95"/>
      <c r="FI88" s="95"/>
      <c r="FJ88" s="95"/>
      <c r="FK88" s="95"/>
      <c r="FL88" s="95"/>
      <c r="FM88" s="95"/>
      <c r="FN88" s="95"/>
      <c r="FO88" s="95"/>
      <c r="FP88" s="95"/>
      <c r="FQ88" s="95"/>
      <c r="FR88" s="95"/>
      <c r="FS88" s="95"/>
      <c r="FT88" s="95"/>
      <c r="FU88" s="95"/>
      <c r="FV88" s="95"/>
      <c r="FW88" s="95"/>
      <c r="FX88" s="95"/>
      <c r="FY88" s="95"/>
      <c r="FZ88" s="95"/>
      <c r="GA88" s="95"/>
      <c r="GB88" s="95"/>
      <c r="GC88" s="95"/>
      <c r="GD88" s="95"/>
      <c r="GE88" s="95"/>
      <c r="GF88" s="95"/>
      <c r="GG88" s="95"/>
      <c r="GH88" s="95"/>
      <c r="GI88" s="95"/>
      <c r="GJ88" s="95"/>
      <c r="GK88" s="95"/>
      <c r="GL88" s="95"/>
      <c r="GM88" s="95"/>
      <c r="GN88" s="95"/>
      <c r="GO88" s="95"/>
      <c r="GP88" s="95"/>
      <c r="GQ88" s="95"/>
      <c r="GR88" s="95"/>
      <c r="GS88" s="95"/>
      <c r="GT88" s="95"/>
      <c r="GU88" s="95"/>
      <c r="GV88" s="95"/>
      <c r="GW88" s="95"/>
      <c r="GX88" s="95"/>
      <c r="GY88" s="95"/>
      <c r="GZ88" s="95"/>
      <c r="HA88" s="95"/>
      <c r="HB88" s="95"/>
      <c r="HC88" s="95"/>
      <c r="HD88" s="95"/>
      <c r="HE88" s="95"/>
      <c r="HF88" s="95"/>
      <c r="HG88" s="95"/>
      <c r="HH88" s="95"/>
      <c r="HI88" s="95"/>
      <c r="HJ88" s="95"/>
      <c r="HK88" s="95"/>
      <c r="HL88" s="95"/>
      <c r="HM88" s="95"/>
      <c r="HN88" s="95"/>
      <c r="HO88" s="95"/>
      <c r="HP88" s="95"/>
      <c r="HQ88" s="95"/>
      <c r="HR88" s="95"/>
      <c r="HS88" s="95"/>
      <c r="HT88" s="95"/>
      <c r="HU88" s="95"/>
      <c r="HV88" s="95"/>
      <c r="HW88" s="95"/>
      <c r="HX88" s="95"/>
      <c r="HY88" s="95"/>
      <c r="HZ88" s="95"/>
      <c r="IA88" s="95"/>
      <c r="IB88" s="95"/>
      <c r="IC88" s="95"/>
      <c r="ID88" s="95"/>
      <c r="IE88" s="95"/>
      <c r="IF88" s="95"/>
      <c r="IG88" s="95"/>
      <c r="IH88" s="95"/>
      <c r="II88" s="95"/>
      <c r="IJ88" s="95"/>
      <c r="IK88" s="95"/>
      <c r="IL88" s="95"/>
      <c r="IM88" s="95"/>
      <c r="IN88" s="95"/>
      <c r="IO88" s="95"/>
      <c r="IP88" s="95"/>
      <c r="IQ88" s="95"/>
      <c r="IR88" s="95"/>
      <c r="IS88" s="95"/>
      <c r="IT88" s="95"/>
      <c r="IU88" s="95"/>
      <c r="IV88" s="95"/>
    </row>
    <row r="89" spans="2:256" ht="44.25" customHeight="1" x14ac:dyDescent="0.2">
      <c r="B89" s="31">
        <v>80111600</v>
      </c>
      <c r="C89" s="35" t="s">
        <v>129</v>
      </c>
      <c r="D89" s="37">
        <v>45524</v>
      </c>
      <c r="E89" s="14" t="s">
        <v>103</v>
      </c>
      <c r="F89" s="27" t="s">
        <v>124</v>
      </c>
      <c r="G89" s="28" t="s">
        <v>35</v>
      </c>
      <c r="H89" s="97">
        <v>3200000</v>
      </c>
      <c r="I89" s="98">
        <v>3200000</v>
      </c>
      <c r="J89" s="30" t="s">
        <v>36</v>
      </c>
      <c r="K89" s="30" t="s">
        <v>36</v>
      </c>
      <c r="L89" s="28" t="s">
        <v>37</v>
      </c>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c r="DK89" s="95"/>
      <c r="DL89" s="95"/>
      <c r="DM89" s="95"/>
      <c r="DN89" s="95"/>
      <c r="DO89" s="95"/>
      <c r="DP89" s="95"/>
      <c r="DQ89" s="95"/>
      <c r="DR89" s="95"/>
      <c r="DS89" s="95"/>
      <c r="DT89" s="95"/>
      <c r="DU89" s="95"/>
      <c r="DV89" s="95"/>
      <c r="DW89" s="95"/>
      <c r="DX89" s="95"/>
      <c r="DY89" s="95"/>
      <c r="DZ89" s="95"/>
      <c r="EA89" s="95"/>
      <c r="EB89" s="95"/>
      <c r="EC89" s="95"/>
      <c r="ED89" s="95"/>
      <c r="EE89" s="95"/>
      <c r="EF89" s="95"/>
      <c r="EG89" s="95"/>
      <c r="EH89" s="95"/>
      <c r="EI89" s="95"/>
      <c r="EJ89" s="95"/>
      <c r="EK89" s="95"/>
      <c r="EL89" s="95"/>
      <c r="EM89" s="95"/>
      <c r="EN89" s="95"/>
      <c r="EO89" s="95"/>
      <c r="EP89" s="95"/>
      <c r="EQ89" s="95"/>
      <c r="ER89" s="95"/>
      <c r="ES89" s="95"/>
      <c r="ET89" s="95"/>
      <c r="EU89" s="95"/>
      <c r="EV89" s="95"/>
      <c r="EW89" s="95"/>
      <c r="EX89" s="95"/>
      <c r="EY89" s="95"/>
      <c r="EZ89" s="95"/>
      <c r="FA89" s="95"/>
      <c r="FB89" s="95"/>
      <c r="FC89" s="95"/>
      <c r="FD89" s="95"/>
      <c r="FE89" s="95"/>
      <c r="FF89" s="95"/>
      <c r="FG89" s="95"/>
      <c r="FH89" s="95"/>
      <c r="FI89" s="95"/>
      <c r="FJ89" s="95"/>
      <c r="FK89" s="95"/>
      <c r="FL89" s="95"/>
      <c r="FM89" s="95"/>
      <c r="FN89" s="95"/>
      <c r="FO89" s="95"/>
      <c r="FP89" s="95"/>
      <c r="FQ89" s="95"/>
      <c r="FR89" s="95"/>
      <c r="FS89" s="95"/>
      <c r="FT89" s="95"/>
      <c r="FU89" s="95"/>
      <c r="FV89" s="95"/>
      <c r="FW89" s="95"/>
      <c r="FX89" s="95"/>
      <c r="FY89" s="95"/>
      <c r="FZ89" s="95"/>
      <c r="GA89" s="95"/>
      <c r="GB89" s="95"/>
      <c r="GC89" s="95"/>
      <c r="GD89" s="95"/>
      <c r="GE89" s="95"/>
      <c r="GF89" s="95"/>
      <c r="GG89" s="95"/>
      <c r="GH89" s="95"/>
      <c r="GI89" s="95"/>
      <c r="GJ89" s="95"/>
      <c r="GK89" s="95"/>
      <c r="GL89" s="95"/>
      <c r="GM89" s="95"/>
      <c r="GN89" s="95"/>
      <c r="GO89" s="95"/>
      <c r="GP89" s="95"/>
      <c r="GQ89" s="95"/>
      <c r="GR89" s="95"/>
      <c r="GS89" s="95"/>
      <c r="GT89" s="95"/>
      <c r="GU89" s="95"/>
      <c r="GV89" s="95"/>
      <c r="GW89" s="95"/>
      <c r="GX89" s="95"/>
      <c r="GY89" s="95"/>
      <c r="GZ89" s="95"/>
      <c r="HA89" s="95"/>
      <c r="HB89" s="95"/>
      <c r="HC89" s="95"/>
      <c r="HD89" s="95"/>
      <c r="HE89" s="95"/>
      <c r="HF89" s="95"/>
      <c r="HG89" s="95"/>
      <c r="HH89" s="95"/>
      <c r="HI89" s="95"/>
      <c r="HJ89" s="95"/>
      <c r="HK89" s="95"/>
      <c r="HL89" s="95"/>
      <c r="HM89" s="95"/>
      <c r="HN89" s="95"/>
      <c r="HO89" s="95"/>
      <c r="HP89" s="95"/>
      <c r="HQ89" s="95"/>
      <c r="HR89" s="95"/>
      <c r="HS89" s="95"/>
      <c r="HT89" s="95"/>
      <c r="HU89" s="95"/>
      <c r="HV89" s="95"/>
      <c r="HW89" s="95"/>
      <c r="HX89" s="95"/>
      <c r="HY89" s="95"/>
      <c r="HZ89" s="95"/>
      <c r="IA89" s="95"/>
      <c r="IB89" s="95"/>
      <c r="IC89" s="95"/>
      <c r="ID89" s="95"/>
      <c r="IE89" s="95"/>
      <c r="IF89" s="95"/>
      <c r="IG89" s="95"/>
      <c r="IH89" s="95"/>
      <c r="II89" s="95"/>
      <c r="IJ89" s="95"/>
      <c r="IK89" s="95"/>
      <c r="IL89" s="95"/>
      <c r="IM89" s="95"/>
      <c r="IN89" s="95"/>
      <c r="IO89" s="95"/>
      <c r="IP89" s="95"/>
      <c r="IQ89" s="95"/>
      <c r="IR89" s="95"/>
      <c r="IS89" s="95"/>
      <c r="IT89" s="95"/>
      <c r="IU89" s="95"/>
      <c r="IV89" s="95"/>
    </row>
    <row r="90" spans="2:256" ht="44.25" customHeight="1" x14ac:dyDescent="0.2">
      <c r="B90" s="31">
        <v>80111600</v>
      </c>
      <c r="C90" s="35" t="s">
        <v>130</v>
      </c>
      <c r="D90" s="37">
        <v>45524</v>
      </c>
      <c r="E90" s="14" t="s">
        <v>103</v>
      </c>
      <c r="F90" s="27" t="s">
        <v>124</v>
      </c>
      <c r="G90" s="28" t="s">
        <v>35</v>
      </c>
      <c r="H90" s="97">
        <v>3500000</v>
      </c>
      <c r="I90" s="98">
        <v>3500000</v>
      </c>
      <c r="J90" s="30" t="s">
        <v>36</v>
      </c>
      <c r="K90" s="30" t="s">
        <v>36</v>
      </c>
      <c r="L90" s="28" t="s">
        <v>37</v>
      </c>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c r="DK90" s="95"/>
      <c r="DL90" s="95"/>
      <c r="DM90" s="95"/>
      <c r="DN90" s="95"/>
      <c r="DO90" s="95"/>
      <c r="DP90" s="95"/>
      <c r="DQ90" s="95"/>
      <c r="DR90" s="95"/>
      <c r="DS90" s="95"/>
      <c r="DT90" s="95"/>
      <c r="DU90" s="95"/>
      <c r="DV90" s="95"/>
      <c r="DW90" s="95"/>
      <c r="DX90" s="95"/>
      <c r="DY90" s="95"/>
      <c r="DZ90" s="95"/>
      <c r="EA90" s="95"/>
      <c r="EB90" s="95"/>
      <c r="EC90" s="95"/>
      <c r="ED90" s="95"/>
      <c r="EE90" s="95"/>
      <c r="EF90" s="95"/>
      <c r="EG90" s="95"/>
      <c r="EH90" s="95"/>
      <c r="EI90" s="95"/>
      <c r="EJ90" s="95"/>
      <c r="EK90" s="95"/>
      <c r="EL90" s="95"/>
      <c r="EM90" s="95"/>
      <c r="EN90" s="95"/>
      <c r="EO90" s="95"/>
      <c r="EP90" s="95"/>
      <c r="EQ90" s="95"/>
      <c r="ER90" s="95"/>
      <c r="ES90" s="95"/>
      <c r="ET90" s="95"/>
      <c r="EU90" s="95"/>
      <c r="EV90" s="95"/>
      <c r="EW90" s="95"/>
      <c r="EX90" s="95"/>
      <c r="EY90" s="95"/>
      <c r="EZ90" s="95"/>
      <c r="FA90" s="95"/>
      <c r="FB90" s="95"/>
      <c r="FC90" s="95"/>
      <c r="FD90" s="95"/>
      <c r="FE90" s="95"/>
      <c r="FF90" s="95"/>
      <c r="FG90" s="95"/>
      <c r="FH90" s="95"/>
      <c r="FI90" s="95"/>
      <c r="FJ90" s="95"/>
      <c r="FK90" s="95"/>
      <c r="FL90" s="95"/>
      <c r="FM90" s="95"/>
      <c r="FN90" s="95"/>
      <c r="FO90" s="95"/>
      <c r="FP90" s="95"/>
      <c r="FQ90" s="95"/>
      <c r="FR90" s="95"/>
      <c r="FS90" s="95"/>
      <c r="FT90" s="95"/>
      <c r="FU90" s="95"/>
      <c r="FV90" s="95"/>
      <c r="FW90" s="95"/>
      <c r="FX90" s="95"/>
      <c r="FY90" s="95"/>
      <c r="FZ90" s="95"/>
      <c r="GA90" s="95"/>
      <c r="GB90" s="95"/>
      <c r="GC90" s="95"/>
      <c r="GD90" s="95"/>
      <c r="GE90" s="95"/>
      <c r="GF90" s="95"/>
      <c r="GG90" s="95"/>
      <c r="GH90" s="95"/>
      <c r="GI90" s="95"/>
      <c r="GJ90" s="95"/>
      <c r="GK90" s="95"/>
      <c r="GL90" s="95"/>
      <c r="GM90" s="95"/>
      <c r="GN90" s="95"/>
      <c r="GO90" s="95"/>
      <c r="GP90" s="95"/>
      <c r="GQ90" s="95"/>
      <c r="GR90" s="95"/>
      <c r="GS90" s="95"/>
      <c r="GT90" s="95"/>
      <c r="GU90" s="95"/>
      <c r="GV90" s="95"/>
      <c r="GW90" s="95"/>
      <c r="GX90" s="95"/>
      <c r="GY90" s="95"/>
      <c r="GZ90" s="95"/>
      <c r="HA90" s="95"/>
      <c r="HB90" s="95"/>
      <c r="HC90" s="95"/>
      <c r="HD90" s="95"/>
      <c r="HE90" s="95"/>
      <c r="HF90" s="95"/>
      <c r="HG90" s="95"/>
      <c r="HH90" s="95"/>
      <c r="HI90" s="95"/>
      <c r="HJ90" s="95"/>
      <c r="HK90" s="95"/>
      <c r="HL90" s="95"/>
      <c r="HM90" s="95"/>
      <c r="HN90" s="95"/>
      <c r="HO90" s="95"/>
      <c r="HP90" s="95"/>
      <c r="HQ90" s="95"/>
      <c r="HR90" s="95"/>
      <c r="HS90" s="95"/>
      <c r="HT90" s="95"/>
      <c r="HU90" s="95"/>
      <c r="HV90" s="95"/>
      <c r="HW90" s="95"/>
      <c r="HX90" s="95"/>
      <c r="HY90" s="95"/>
      <c r="HZ90" s="95"/>
      <c r="IA90" s="95"/>
      <c r="IB90" s="95"/>
      <c r="IC90" s="95"/>
      <c r="ID90" s="95"/>
      <c r="IE90" s="95"/>
      <c r="IF90" s="95"/>
      <c r="IG90" s="95"/>
      <c r="IH90" s="95"/>
      <c r="II90" s="95"/>
      <c r="IJ90" s="95"/>
      <c r="IK90" s="95"/>
      <c r="IL90" s="95"/>
      <c r="IM90" s="95"/>
      <c r="IN90" s="95"/>
      <c r="IO90" s="95"/>
      <c r="IP90" s="95"/>
      <c r="IQ90" s="95"/>
      <c r="IR90" s="95"/>
      <c r="IS90" s="95"/>
      <c r="IT90" s="95"/>
      <c r="IU90" s="95"/>
      <c r="IV90" s="95"/>
    </row>
    <row r="91" spans="2:256" ht="44.25" customHeight="1" x14ac:dyDescent="0.2">
      <c r="B91" s="31">
        <v>80111600</v>
      </c>
      <c r="C91" s="35" t="s">
        <v>76</v>
      </c>
      <c r="D91" s="37">
        <v>45524</v>
      </c>
      <c r="E91" s="14" t="s">
        <v>103</v>
      </c>
      <c r="F91" s="27" t="s">
        <v>124</v>
      </c>
      <c r="G91" s="28" t="s">
        <v>35</v>
      </c>
      <c r="H91" s="97">
        <v>3500000</v>
      </c>
      <c r="I91" s="98">
        <v>3500000</v>
      </c>
      <c r="J91" s="30" t="s">
        <v>36</v>
      </c>
      <c r="K91" s="30" t="s">
        <v>36</v>
      </c>
      <c r="L91" s="28" t="s">
        <v>37</v>
      </c>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c r="DK91" s="95"/>
      <c r="DL91" s="95"/>
      <c r="DM91" s="95"/>
      <c r="DN91" s="95"/>
      <c r="DO91" s="95"/>
      <c r="DP91" s="95"/>
      <c r="DQ91" s="95"/>
      <c r="DR91" s="95"/>
      <c r="DS91" s="95"/>
      <c r="DT91" s="95"/>
      <c r="DU91" s="95"/>
      <c r="DV91" s="95"/>
      <c r="DW91" s="95"/>
      <c r="DX91" s="95"/>
      <c r="DY91" s="95"/>
      <c r="DZ91" s="95"/>
      <c r="EA91" s="95"/>
      <c r="EB91" s="95"/>
      <c r="EC91" s="95"/>
      <c r="ED91" s="95"/>
      <c r="EE91" s="95"/>
      <c r="EF91" s="95"/>
      <c r="EG91" s="95"/>
      <c r="EH91" s="95"/>
      <c r="EI91" s="95"/>
      <c r="EJ91" s="95"/>
      <c r="EK91" s="95"/>
      <c r="EL91" s="95"/>
      <c r="EM91" s="95"/>
      <c r="EN91" s="95"/>
      <c r="EO91" s="95"/>
      <c r="EP91" s="95"/>
      <c r="EQ91" s="95"/>
      <c r="ER91" s="95"/>
      <c r="ES91" s="95"/>
      <c r="ET91" s="95"/>
      <c r="EU91" s="95"/>
      <c r="EV91" s="95"/>
      <c r="EW91" s="95"/>
      <c r="EX91" s="95"/>
      <c r="EY91" s="95"/>
      <c r="EZ91" s="95"/>
      <c r="FA91" s="95"/>
      <c r="FB91" s="95"/>
      <c r="FC91" s="95"/>
      <c r="FD91" s="95"/>
      <c r="FE91" s="95"/>
      <c r="FF91" s="95"/>
      <c r="FG91" s="95"/>
      <c r="FH91" s="95"/>
      <c r="FI91" s="95"/>
      <c r="FJ91" s="95"/>
      <c r="FK91" s="95"/>
      <c r="FL91" s="95"/>
      <c r="FM91" s="95"/>
      <c r="FN91" s="95"/>
      <c r="FO91" s="95"/>
      <c r="FP91" s="95"/>
      <c r="FQ91" s="95"/>
      <c r="FR91" s="95"/>
      <c r="FS91" s="95"/>
      <c r="FT91" s="95"/>
      <c r="FU91" s="95"/>
      <c r="FV91" s="95"/>
      <c r="FW91" s="95"/>
      <c r="FX91" s="95"/>
      <c r="FY91" s="95"/>
      <c r="FZ91" s="95"/>
      <c r="GA91" s="95"/>
      <c r="GB91" s="95"/>
      <c r="GC91" s="95"/>
      <c r="GD91" s="95"/>
      <c r="GE91" s="95"/>
      <c r="GF91" s="95"/>
      <c r="GG91" s="95"/>
      <c r="GH91" s="95"/>
      <c r="GI91" s="95"/>
      <c r="GJ91" s="95"/>
      <c r="GK91" s="95"/>
      <c r="GL91" s="95"/>
      <c r="GM91" s="95"/>
      <c r="GN91" s="95"/>
      <c r="GO91" s="95"/>
      <c r="GP91" s="95"/>
      <c r="GQ91" s="95"/>
      <c r="GR91" s="95"/>
      <c r="GS91" s="95"/>
      <c r="GT91" s="95"/>
      <c r="GU91" s="95"/>
      <c r="GV91" s="95"/>
      <c r="GW91" s="95"/>
      <c r="GX91" s="95"/>
      <c r="GY91" s="95"/>
      <c r="GZ91" s="95"/>
      <c r="HA91" s="95"/>
      <c r="HB91" s="95"/>
      <c r="HC91" s="95"/>
      <c r="HD91" s="95"/>
      <c r="HE91" s="95"/>
      <c r="HF91" s="95"/>
      <c r="HG91" s="95"/>
      <c r="HH91" s="95"/>
      <c r="HI91" s="95"/>
      <c r="HJ91" s="95"/>
      <c r="HK91" s="95"/>
      <c r="HL91" s="95"/>
      <c r="HM91" s="95"/>
      <c r="HN91" s="95"/>
      <c r="HO91" s="95"/>
      <c r="HP91" s="95"/>
      <c r="HQ91" s="95"/>
      <c r="HR91" s="95"/>
      <c r="HS91" s="95"/>
      <c r="HT91" s="95"/>
      <c r="HU91" s="95"/>
      <c r="HV91" s="95"/>
      <c r="HW91" s="95"/>
      <c r="HX91" s="95"/>
      <c r="HY91" s="95"/>
      <c r="HZ91" s="95"/>
      <c r="IA91" s="95"/>
      <c r="IB91" s="95"/>
      <c r="IC91" s="95"/>
      <c r="ID91" s="95"/>
      <c r="IE91" s="95"/>
      <c r="IF91" s="95"/>
      <c r="IG91" s="95"/>
      <c r="IH91" s="95"/>
      <c r="II91" s="95"/>
      <c r="IJ91" s="95"/>
      <c r="IK91" s="95"/>
      <c r="IL91" s="95"/>
      <c r="IM91" s="95"/>
      <c r="IN91" s="95"/>
      <c r="IO91" s="95"/>
      <c r="IP91" s="95"/>
      <c r="IQ91" s="95"/>
      <c r="IR91" s="95"/>
      <c r="IS91" s="95"/>
      <c r="IT91" s="95"/>
      <c r="IU91" s="95"/>
      <c r="IV91" s="95"/>
    </row>
    <row r="92" spans="2:256" ht="44.25" customHeight="1" x14ac:dyDescent="0.2">
      <c r="B92" s="31">
        <v>80111600</v>
      </c>
      <c r="C92" s="35" t="s">
        <v>77</v>
      </c>
      <c r="D92" s="37">
        <v>45524</v>
      </c>
      <c r="E92" s="14" t="s">
        <v>103</v>
      </c>
      <c r="F92" s="27" t="s">
        <v>124</v>
      </c>
      <c r="G92" s="28" t="s">
        <v>35</v>
      </c>
      <c r="H92" s="97">
        <v>1900000</v>
      </c>
      <c r="I92" s="98">
        <v>1900000</v>
      </c>
      <c r="J92" s="38"/>
      <c r="K92" s="38"/>
      <c r="L92" s="17"/>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c r="EO92" s="95"/>
      <c r="EP92" s="95"/>
      <c r="EQ92" s="95"/>
      <c r="ER92" s="95"/>
      <c r="ES92" s="95"/>
      <c r="ET92" s="95"/>
      <c r="EU92" s="95"/>
      <c r="EV92" s="95"/>
      <c r="EW92" s="95"/>
      <c r="EX92" s="95"/>
      <c r="EY92" s="95"/>
      <c r="EZ92" s="95"/>
      <c r="FA92" s="95"/>
      <c r="FB92" s="95"/>
      <c r="FC92" s="95"/>
      <c r="FD92" s="95"/>
      <c r="FE92" s="95"/>
      <c r="FF92" s="95"/>
      <c r="FG92" s="95"/>
      <c r="FH92" s="95"/>
      <c r="FI92" s="95"/>
      <c r="FJ92" s="95"/>
      <c r="FK92" s="95"/>
      <c r="FL92" s="95"/>
      <c r="FM92" s="95"/>
      <c r="FN92" s="95"/>
      <c r="FO92" s="95"/>
      <c r="FP92" s="95"/>
      <c r="FQ92" s="95"/>
      <c r="FR92" s="95"/>
      <c r="FS92" s="95"/>
      <c r="FT92" s="95"/>
      <c r="FU92" s="95"/>
      <c r="FV92" s="95"/>
      <c r="FW92" s="95"/>
      <c r="FX92" s="95"/>
      <c r="FY92" s="95"/>
      <c r="FZ92" s="95"/>
      <c r="GA92" s="95"/>
      <c r="GB92" s="95"/>
      <c r="GC92" s="95"/>
      <c r="GD92" s="95"/>
      <c r="GE92" s="95"/>
      <c r="GF92" s="95"/>
      <c r="GG92" s="95"/>
      <c r="GH92" s="95"/>
      <c r="GI92" s="95"/>
      <c r="GJ92" s="95"/>
      <c r="GK92" s="95"/>
      <c r="GL92" s="95"/>
      <c r="GM92" s="95"/>
      <c r="GN92" s="95"/>
      <c r="GO92" s="95"/>
      <c r="GP92" s="95"/>
      <c r="GQ92" s="95"/>
      <c r="GR92" s="95"/>
      <c r="GS92" s="95"/>
      <c r="GT92" s="95"/>
      <c r="GU92" s="95"/>
      <c r="GV92" s="95"/>
      <c r="GW92" s="95"/>
      <c r="GX92" s="95"/>
      <c r="GY92" s="95"/>
      <c r="GZ92" s="95"/>
      <c r="HA92" s="95"/>
      <c r="HB92" s="95"/>
      <c r="HC92" s="95"/>
      <c r="HD92" s="95"/>
      <c r="HE92" s="95"/>
      <c r="HF92" s="95"/>
      <c r="HG92" s="95"/>
      <c r="HH92" s="95"/>
      <c r="HI92" s="95"/>
      <c r="HJ92" s="95"/>
      <c r="HK92" s="95"/>
      <c r="HL92" s="95"/>
      <c r="HM92" s="95"/>
      <c r="HN92" s="95"/>
      <c r="HO92" s="95"/>
      <c r="HP92" s="95"/>
      <c r="HQ92" s="95"/>
      <c r="HR92" s="95"/>
      <c r="HS92" s="95"/>
      <c r="HT92" s="95"/>
      <c r="HU92" s="95"/>
      <c r="HV92" s="95"/>
      <c r="HW92" s="95"/>
      <c r="HX92" s="95"/>
      <c r="HY92" s="95"/>
      <c r="HZ92" s="95"/>
      <c r="IA92" s="95"/>
      <c r="IB92" s="95"/>
      <c r="IC92" s="95"/>
      <c r="ID92" s="95"/>
      <c r="IE92" s="95"/>
      <c r="IF92" s="95"/>
      <c r="IG92" s="95"/>
      <c r="IH92" s="95"/>
      <c r="II92" s="95"/>
      <c r="IJ92" s="95"/>
      <c r="IK92" s="95"/>
      <c r="IL92" s="95"/>
      <c r="IM92" s="95"/>
      <c r="IN92" s="95"/>
      <c r="IO92" s="95"/>
      <c r="IP92" s="95"/>
      <c r="IQ92" s="95"/>
      <c r="IR92" s="95"/>
      <c r="IS92" s="95"/>
      <c r="IT92" s="95"/>
      <c r="IU92" s="95"/>
      <c r="IV92" s="95"/>
    </row>
    <row r="93" spans="2:256" ht="44.25" customHeight="1" x14ac:dyDescent="0.2">
      <c r="B93" s="31">
        <v>80111600</v>
      </c>
      <c r="C93" s="35" t="s">
        <v>131</v>
      </c>
      <c r="D93" s="37">
        <v>45524</v>
      </c>
      <c r="E93" s="14" t="s">
        <v>103</v>
      </c>
      <c r="F93" s="27" t="s">
        <v>124</v>
      </c>
      <c r="G93" s="28" t="s">
        <v>35</v>
      </c>
      <c r="H93" s="97">
        <v>4000000</v>
      </c>
      <c r="I93" s="98">
        <v>4000000</v>
      </c>
      <c r="J93" s="38"/>
      <c r="K93" s="38"/>
      <c r="L93" s="17"/>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c r="EN93" s="95"/>
      <c r="EO93" s="95"/>
      <c r="EP93" s="95"/>
      <c r="EQ93" s="95"/>
      <c r="ER93" s="95"/>
      <c r="ES93" s="95"/>
      <c r="ET93" s="95"/>
      <c r="EU93" s="95"/>
      <c r="EV93" s="95"/>
      <c r="EW93" s="95"/>
      <c r="EX93" s="95"/>
      <c r="EY93" s="95"/>
      <c r="EZ93" s="95"/>
      <c r="FA93" s="95"/>
      <c r="FB93" s="95"/>
      <c r="FC93" s="95"/>
      <c r="FD93" s="95"/>
      <c r="FE93" s="95"/>
      <c r="FF93" s="95"/>
      <c r="FG93" s="95"/>
      <c r="FH93" s="95"/>
      <c r="FI93" s="95"/>
      <c r="FJ93" s="95"/>
      <c r="FK93" s="95"/>
      <c r="FL93" s="95"/>
      <c r="FM93" s="95"/>
      <c r="FN93" s="95"/>
      <c r="FO93" s="95"/>
      <c r="FP93" s="95"/>
      <c r="FQ93" s="95"/>
      <c r="FR93" s="95"/>
      <c r="FS93" s="95"/>
      <c r="FT93" s="95"/>
      <c r="FU93" s="95"/>
      <c r="FV93" s="95"/>
      <c r="FW93" s="95"/>
      <c r="FX93" s="95"/>
      <c r="FY93" s="95"/>
      <c r="FZ93" s="95"/>
      <c r="GA93" s="95"/>
      <c r="GB93" s="95"/>
      <c r="GC93" s="95"/>
      <c r="GD93" s="95"/>
      <c r="GE93" s="95"/>
      <c r="GF93" s="95"/>
      <c r="GG93" s="95"/>
      <c r="GH93" s="95"/>
      <c r="GI93" s="95"/>
      <c r="GJ93" s="95"/>
      <c r="GK93" s="95"/>
      <c r="GL93" s="95"/>
      <c r="GM93" s="95"/>
      <c r="GN93" s="95"/>
      <c r="GO93" s="95"/>
      <c r="GP93" s="95"/>
      <c r="GQ93" s="95"/>
      <c r="GR93" s="95"/>
      <c r="GS93" s="95"/>
      <c r="GT93" s="95"/>
      <c r="GU93" s="95"/>
      <c r="GV93" s="95"/>
      <c r="GW93" s="95"/>
      <c r="GX93" s="95"/>
      <c r="GY93" s="95"/>
      <c r="GZ93" s="95"/>
      <c r="HA93" s="95"/>
      <c r="HB93" s="95"/>
      <c r="HC93" s="95"/>
      <c r="HD93" s="95"/>
      <c r="HE93" s="95"/>
      <c r="HF93" s="95"/>
      <c r="HG93" s="95"/>
      <c r="HH93" s="95"/>
      <c r="HI93" s="95"/>
      <c r="HJ93" s="95"/>
      <c r="HK93" s="95"/>
      <c r="HL93" s="95"/>
      <c r="HM93" s="95"/>
      <c r="HN93" s="95"/>
      <c r="HO93" s="95"/>
      <c r="HP93" s="95"/>
      <c r="HQ93" s="95"/>
      <c r="HR93" s="95"/>
      <c r="HS93" s="95"/>
      <c r="HT93" s="95"/>
      <c r="HU93" s="95"/>
      <c r="HV93" s="95"/>
      <c r="HW93" s="95"/>
      <c r="HX93" s="95"/>
      <c r="HY93" s="95"/>
      <c r="HZ93" s="95"/>
      <c r="IA93" s="95"/>
      <c r="IB93" s="95"/>
      <c r="IC93" s="95"/>
      <c r="ID93" s="95"/>
      <c r="IE93" s="95"/>
      <c r="IF93" s="95"/>
      <c r="IG93" s="95"/>
      <c r="IH93" s="95"/>
      <c r="II93" s="95"/>
      <c r="IJ93" s="95"/>
      <c r="IK93" s="95"/>
      <c r="IL93" s="95"/>
      <c r="IM93" s="95"/>
      <c r="IN93" s="95"/>
      <c r="IO93" s="95"/>
      <c r="IP93" s="95"/>
      <c r="IQ93" s="95"/>
      <c r="IR93" s="95"/>
      <c r="IS93" s="95"/>
      <c r="IT93" s="95"/>
      <c r="IU93" s="95"/>
      <c r="IV93" s="95"/>
    </row>
    <row r="94" spans="2:256" ht="44.25" customHeight="1" x14ac:dyDescent="0.2">
      <c r="B94" s="31">
        <v>80111600</v>
      </c>
      <c r="C94" s="35" t="s">
        <v>146</v>
      </c>
      <c r="D94" s="37">
        <v>45524</v>
      </c>
      <c r="E94" s="14" t="s">
        <v>103</v>
      </c>
      <c r="F94" s="27" t="s">
        <v>124</v>
      </c>
      <c r="G94" s="28" t="s">
        <v>35</v>
      </c>
      <c r="H94" s="97">
        <v>3000000</v>
      </c>
      <c r="I94" s="98">
        <v>3000000</v>
      </c>
      <c r="J94" s="38"/>
      <c r="K94" s="38"/>
      <c r="L94" s="17"/>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c r="EN94" s="95"/>
      <c r="EO94" s="95"/>
      <c r="EP94" s="95"/>
      <c r="EQ94" s="95"/>
      <c r="ER94" s="95"/>
      <c r="ES94" s="95"/>
      <c r="ET94" s="95"/>
      <c r="EU94" s="95"/>
      <c r="EV94" s="95"/>
      <c r="EW94" s="95"/>
      <c r="EX94" s="95"/>
      <c r="EY94" s="95"/>
      <c r="EZ94" s="95"/>
      <c r="FA94" s="95"/>
      <c r="FB94" s="95"/>
      <c r="FC94" s="95"/>
      <c r="FD94" s="95"/>
      <c r="FE94" s="95"/>
      <c r="FF94" s="95"/>
      <c r="FG94" s="95"/>
      <c r="FH94" s="95"/>
      <c r="FI94" s="95"/>
      <c r="FJ94" s="95"/>
      <c r="FK94" s="95"/>
      <c r="FL94" s="95"/>
      <c r="FM94" s="95"/>
      <c r="FN94" s="95"/>
      <c r="FO94" s="95"/>
      <c r="FP94" s="95"/>
      <c r="FQ94" s="95"/>
      <c r="FR94" s="95"/>
      <c r="FS94" s="95"/>
      <c r="FT94" s="95"/>
      <c r="FU94" s="95"/>
      <c r="FV94" s="95"/>
      <c r="FW94" s="95"/>
      <c r="FX94" s="95"/>
      <c r="FY94" s="95"/>
      <c r="FZ94" s="95"/>
      <c r="GA94" s="95"/>
      <c r="GB94" s="95"/>
      <c r="GC94" s="95"/>
      <c r="GD94" s="95"/>
      <c r="GE94" s="95"/>
      <c r="GF94" s="95"/>
      <c r="GG94" s="95"/>
      <c r="GH94" s="95"/>
      <c r="GI94" s="95"/>
      <c r="GJ94" s="95"/>
      <c r="GK94" s="95"/>
      <c r="GL94" s="95"/>
      <c r="GM94" s="95"/>
      <c r="GN94" s="95"/>
      <c r="GO94" s="95"/>
      <c r="GP94" s="95"/>
      <c r="GQ94" s="95"/>
      <c r="GR94" s="95"/>
      <c r="GS94" s="95"/>
      <c r="GT94" s="95"/>
      <c r="GU94" s="95"/>
      <c r="GV94" s="95"/>
      <c r="GW94" s="95"/>
      <c r="GX94" s="95"/>
      <c r="GY94" s="95"/>
      <c r="GZ94" s="95"/>
      <c r="HA94" s="95"/>
      <c r="HB94" s="95"/>
      <c r="HC94" s="95"/>
      <c r="HD94" s="95"/>
      <c r="HE94" s="95"/>
      <c r="HF94" s="95"/>
      <c r="HG94" s="95"/>
      <c r="HH94" s="95"/>
      <c r="HI94" s="95"/>
      <c r="HJ94" s="95"/>
      <c r="HK94" s="95"/>
      <c r="HL94" s="95"/>
      <c r="HM94" s="95"/>
      <c r="HN94" s="95"/>
      <c r="HO94" s="95"/>
      <c r="HP94" s="95"/>
      <c r="HQ94" s="95"/>
      <c r="HR94" s="95"/>
      <c r="HS94" s="95"/>
      <c r="HT94" s="95"/>
      <c r="HU94" s="95"/>
      <c r="HV94" s="95"/>
      <c r="HW94" s="95"/>
      <c r="HX94" s="95"/>
      <c r="HY94" s="95"/>
      <c r="HZ94" s="95"/>
      <c r="IA94" s="95"/>
      <c r="IB94" s="95"/>
      <c r="IC94" s="95"/>
      <c r="ID94" s="95"/>
      <c r="IE94" s="95"/>
      <c r="IF94" s="95"/>
      <c r="IG94" s="95"/>
      <c r="IH94" s="95"/>
      <c r="II94" s="95"/>
      <c r="IJ94" s="95"/>
      <c r="IK94" s="95"/>
      <c r="IL94" s="95"/>
      <c r="IM94" s="95"/>
      <c r="IN94" s="95"/>
      <c r="IO94" s="95"/>
      <c r="IP94" s="95"/>
      <c r="IQ94" s="95"/>
      <c r="IR94" s="95"/>
      <c r="IS94" s="95"/>
      <c r="IT94" s="95"/>
      <c r="IU94" s="95"/>
      <c r="IV94" s="95"/>
    </row>
    <row r="95" spans="2:256" ht="44.25" customHeight="1" x14ac:dyDescent="0.2">
      <c r="B95" s="31">
        <v>80111600</v>
      </c>
      <c r="C95" s="35" t="s">
        <v>126</v>
      </c>
      <c r="D95" s="37">
        <v>45524</v>
      </c>
      <c r="E95" s="14" t="s">
        <v>103</v>
      </c>
      <c r="F95" s="27" t="s">
        <v>124</v>
      </c>
      <c r="G95" s="28" t="s">
        <v>35</v>
      </c>
      <c r="H95" s="97">
        <v>4000000</v>
      </c>
      <c r="I95" s="98">
        <v>4000000</v>
      </c>
      <c r="J95" s="38"/>
      <c r="K95" s="38"/>
      <c r="L95" s="17"/>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c r="DK95" s="95"/>
      <c r="DL95" s="95"/>
      <c r="DM95" s="95"/>
      <c r="DN95" s="95"/>
      <c r="DO95" s="95"/>
      <c r="DP95" s="95"/>
      <c r="DQ95" s="95"/>
      <c r="DR95" s="95"/>
      <c r="DS95" s="95"/>
      <c r="DT95" s="95"/>
      <c r="DU95" s="95"/>
      <c r="DV95" s="95"/>
      <c r="DW95" s="95"/>
      <c r="DX95" s="95"/>
      <c r="DY95" s="95"/>
      <c r="DZ95" s="95"/>
      <c r="EA95" s="95"/>
      <c r="EB95" s="95"/>
      <c r="EC95" s="95"/>
      <c r="ED95" s="95"/>
      <c r="EE95" s="95"/>
      <c r="EF95" s="95"/>
      <c r="EG95" s="95"/>
      <c r="EH95" s="95"/>
      <c r="EI95" s="95"/>
      <c r="EJ95" s="95"/>
      <c r="EK95" s="95"/>
      <c r="EL95" s="95"/>
      <c r="EM95" s="95"/>
      <c r="EN95" s="95"/>
      <c r="EO95" s="95"/>
      <c r="EP95" s="95"/>
      <c r="EQ95" s="95"/>
      <c r="ER95" s="95"/>
      <c r="ES95" s="95"/>
      <c r="ET95" s="95"/>
      <c r="EU95" s="95"/>
      <c r="EV95" s="95"/>
      <c r="EW95" s="95"/>
      <c r="EX95" s="95"/>
      <c r="EY95" s="95"/>
      <c r="EZ95" s="95"/>
      <c r="FA95" s="95"/>
      <c r="FB95" s="95"/>
      <c r="FC95" s="95"/>
      <c r="FD95" s="95"/>
      <c r="FE95" s="95"/>
      <c r="FF95" s="95"/>
      <c r="FG95" s="95"/>
      <c r="FH95" s="95"/>
      <c r="FI95" s="95"/>
      <c r="FJ95" s="95"/>
      <c r="FK95" s="95"/>
      <c r="FL95" s="95"/>
      <c r="FM95" s="95"/>
      <c r="FN95" s="95"/>
      <c r="FO95" s="95"/>
      <c r="FP95" s="95"/>
      <c r="FQ95" s="95"/>
      <c r="FR95" s="95"/>
      <c r="FS95" s="95"/>
      <c r="FT95" s="95"/>
      <c r="FU95" s="95"/>
      <c r="FV95" s="95"/>
      <c r="FW95" s="95"/>
      <c r="FX95" s="95"/>
      <c r="FY95" s="95"/>
      <c r="FZ95" s="95"/>
      <c r="GA95" s="95"/>
      <c r="GB95" s="95"/>
      <c r="GC95" s="95"/>
      <c r="GD95" s="95"/>
      <c r="GE95" s="95"/>
      <c r="GF95" s="95"/>
      <c r="GG95" s="95"/>
      <c r="GH95" s="95"/>
      <c r="GI95" s="95"/>
      <c r="GJ95" s="95"/>
      <c r="GK95" s="95"/>
      <c r="GL95" s="95"/>
      <c r="GM95" s="95"/>
      <c r="GN95" s="95"/>
      <c r="GO95" s="95"/>
      <c r="GP95" s="95"/>
      <c r="GQ95" s="95"/>
      <c r="GR95" s="95"/>
      <c r="GS95" s="95"/>
      <c r="GT95" s="95"/>
      <c r="GU95" s="95"/>
      <c r="GV95" s="95"/>
      <c r="GW95" s="95"/>
      <c r="GX95" s="95"/>
      <c r="GY95" s="95"/>
      <c r="GZ95" s="95"/>
      <c r="HA95" s="95"/>
      <c r="HB95" s="95"/>
      <c r="HC95" s="95"/>
      <c r="HD95" s="95"/>
      <c r="HE95" s="95"/>
      <c r="HF95" s="95"/>
      <c r="HG95" s="95"/>
      <c r="HH95" s="95"/>
      <c r="HI95" s="95"/>
      <c r="HJ95" s="95"/>
      <c r="HK95" s="95"/>
      <c r="HL95" s="95"/>
      <c r="HM95" s="95"/>
      <c r="HN95" s="95"/>
      <c r="HO95" s="95"/>
      <c r="HP95" s="95"/>
      <c r="HQ95" s="95"/>
      <c r="HR95" s="95"/>
      <c r="HS95" s="95"/>
      <c r="HT95" s="95"/>
      <c r="HU95" s="95"/>
      <c r="HV95" s="95"/>
      <c r="HW95" s="95"/>
      <c r="HX95" s="95"/>
      <c r="HY95" s="95"/>
      <c r="HZ95" s="95"/>
      <c r="IA95" s="95"/>
      <c r="IB95" s="95"/>
      <c r="IC95" s="95"/>
      <c r="ID95" s="95"/>
      <c r="IE95" s="95"/>
      <c r="IF95" s="95"/>
      <c r="IG95" s="95"/>
      <c r="IH95" s="95"/>
      <c r="II95" s="95"/>
      <c r="IJ95" s="95"/>
      <c r="IK95" s="95"/>
      <c r="IL95" s="95"/>
      <c r="IM95" s="95"/>
      <c r="IN95" s="95"/>
      <c r="IO95" s="95"/>
      <c r="IP95" s="95"/>
      <c r="IQ95" s="95"/>
      <c r="IR95" s="95"/>
      <c r="IS95" s="95"/>
      <c r="IT95" s="95"/>
      <c r="IU95" s="95"/>
      <c r="IV95" s="95"/>
    </row>
    <row r="96" spans="2:256" ht="44.25" customHeight="1" x14ac:dyDescent="0.2">
      <c r="B96" s="31">
        <v>80111600</v>
      </c>
      <c r="C96" s="35" t="s">
        <v>127</v>
      </c>
      <c r="D96" s="37">
        <v>45524</v>
      </c>
      <c r="E96" s="14" t="s">
        <v>103</v>
      </c>
      <c r="F96" s="27" t="s">
        <v>124</v>
      </c>
      <c r="G96" s="28" t="s">
        <v>35</v>
      </c>
      <c r="H96" s="97">
        <v>4000000</v>
      </c>
      <c r="I96" s="98">
        <v>4000000</v>
      </c>
      <c r="J96" s="38"/>
      <c r="K96" s="38"/>
      <c r="L96" s="17"/>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5"/>
      <c r="BR96" s="95"/>
      <c r="BS96" s="95"/>
      <c r="BT96" s="95"/>
      <c r="BU96" s="95"/>
      <c r="BV96" s="95"/>
      <c r="BW96" s="95"/>
      <c r="BX96" s="95"/>
      <c r="BY96" s="95"/>
      <c r="BZ96" s="95"/>
      <c r="CA96" s="95"/>
      <c r="CB96" s="95"/>
      <c r="CC96" s="95"/>
      <c r="CD96" s="95"/>
      <c r="CE96" s="95"/>
      <c r="CF96" s="95"/>
      <c r="CG96" s="95"/>
      <c r="CH96" s="95"/>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c r="DK96" s="95"/>
      <c r="DL96" s="95"/>
      <c r="DM96" s="95"/>
      <c r="DN96" s="95"/>
      <c r="DO96" s="95"/>
      <c r="DP96" s="95"/>
      <c r="DQ96" s="95"/>
      <c r="DR96" s="95"/>
      <c r="DS96" s="95"/>
      <c r="DT96" s="95"/>
      <c r="DU96" s="95"/>
      <c r="DV96" s="95"/>
      <c r="DW96" s="95"/>
      <c r="DX96" s="95"/>
      <c r="DY96" s="95"/>
      <c r="DZ96" s="95"/>
      <c r="EA96" s="95"/>
      <c r="EB96" s="95"/>
      <c r="EC96" s="95"/>
      <c r="ED96" s="95"/>
      <c r="EE96" s="95"/>
      <c r="EF96" s="95"/>
      <c r="EG96" s="95"/>
      <c r="EH96" s="95"/>
      <c r="EI96" s="95"/>
      <c r="EJ96" s="95"/>
      <c r="EK96" s="95"/>
      <c r="EL96" s="95"/>
      <c r="EM96" s="95"/>
      <c r="EN96" s="95"/>
      <c r="EO96" s="95"/>
      <c r="EP96" s="95"/>
      <c r="EQ96" s="95"/>
      <c r="ER96" s="95"/>
      <c r="ES96" s="95"/>
      <c r="ET96" s="95"/>
      <c r="EU96" s="95"/>
      <c r="EV96" s="95"/>
      <c r="EW96" s="95"/>
      <c r="EX96" s="95"/>
      <c r="EY96" s="95"/>
      <c r="EZ96" s="95"/>
      <c r="FA96" s="95"/>
      <c r="FB96" s="95"/>
      <c r="FC96" s="95"/>
      <c r="FD96" s="95"/>
      <c r="FE96" s="95"/>
      <c r="FF96" s="95"/>
      <c r="FG96" s="95"/>
      <c r="FH96" s="95"/>
      <c r="FI96" s="95"/>
      <c r="FJ96" s="95"/>
      <c r="FK96" s="95"/>
      <c r="FL96" s="95"/>
      <c r="FM96" s="95"/>
      <c r="FN96" s="95"/>
      <c r="FO96" s="95"/>
      <c r="FP96" s="95"/>
      <c r="FQ96" s="95"/>
      <c r="FR96" s="95"/>
      <c r="FS96" s="95"/>
      <c r="FT96" s="95"/>
      <c r="FU96" s="95"/>
      <c r="FV96" s="95"/>
      <c r="FW96" s="95"/>
      <c r="FX96" s="95"/>
      <c r="FY96" s="95"/>
      <c r="FZ96" s="95"/>
      <c r="GA96" s="95"/>
      <c r="GB96" s="95"/>
      <c r="GC96" s="95"/>
      <c r="GD96" s="95"/>
      <c r="GE96" s="95"/>
      <c r="GF96" s="95"/>
      <c r="GG96" s="95"/>
      <c r="GH96" s="95"/>
      <c r="GI96" s="95"/>
      <c r="GJ96" s="95"/>
      <c r="GK96" s="95"/>
      <c r="GL96" s="95"/>
      <c r="GM96" s="95"/>
      <c r="GN96" s="95"/>
      <c r="GO96" s="95"/>
      <c r="GP96" s="95"/>
      <c r="GQ96" s="95"/>
      <c r="GR96" s="95"/>
      <c r="GS96" s="95"/>
      <c r="GT96" s="95"/>
      <c r="GU96" s="95"/>
      <c r="GV96" s="95"/>
      <c r="GW96" s="95"/>
      <c r="GX96" s="95"/>
      <c r="GY96" s="95"/>
      <c r="GZ96" s="95"/>
      <c r="HA96" s="95"/>
      <c r="HB96" s="95"/>
      <c r="HC96" s="95"/>
      <c r="HD96" s="95"/>
      <c r="HE96" s="95"/>
      <c r="HF96" s="95"/>
      <c r="HG96" s="95"/>
      <c r="HH96" s="95"/>
      <c r="HI96" s="95"/>
      <c r="HJ96" s="95"/>
      <c r="HK96" s="95"/>
      <c r="HL96" s="95"/>
      <c r="HM96" s="95"/>
      <c r="HN96" s="95"/>
      <c r="HO96" s="95"/>
      <c r="HP96" s="95"/>
      <c r="HQ96" s="95"/>
      <c r="HR96" s="95"/>
      <c r="HS96" s="95"/>
      <c r="HT96" s="95"/>
      <c r="HU96" s="95"/>
      <c r="HV96" s="95"/>
      <c r="HW96" s="95"/>
      <c r="HX96" s="95"/>
      <c r="HY96" s="95"/>
      <c r="HZ96" s="95"/>
      <c r="IA96" s="95"/>
      <c r="IB96" s="95"/>
      <c r="IC96" s="95"/>
      <c r="ID96" s="95"/>
      <c r="IE96" s="95"/>
      <c r="IF96" s="95"/>
      <c r="IG96" s="95"/>
      <c r="IH96" s="95"/>
      <c r="II96" s="95"/>
      <c r="IJ96" s="95"/>
      <c r="IK96" s="95"/>
      <c r="IL96" s="95"/>
      <c r="IM96" s="95"/>
      <c r="IN96" s="95"/>
      <c r="IO96" s="95"/>
      <c r="IP96" s="95"/>
      <c r="IQ96" s="95"/>
      <c r="IR96" s="95"/>
      <c r="IS96" s="95"/>
      <c r="IT96" s="95"/>
      <c r="IU96" s="95"/>
      <c r="IV96" s="95"/>
    </row>
    <row r="97" spans="2:256" ht="44.25" customHeight="1" x14ac:dyDescent="0.2">
      <c r="B97" s="31">
        <v>80111600</v>
      </c>
      <c r="C97" s="35" t="s">
        <v>132</v>
      </c>
      <c r="D97" s="37">
        <v>45525</v>
      </c>
      <c r="E97" s="14" t="s">
        <v>103</v>
      </c>
      <c r="F97" s="27" t="s">
        <v>48</v>
      </c>
      <c r="G97" s="28" t="s">
        <v>35</v>
      </c>
      <c r="H97" s="97">
        <v>5500000</v>
      </c>
      <c r="I97" s="97">
        <v>5500000</v>
      </c>
      <c r="J97" s="30" t="s">
        <v>36</v>
      </c>
      <c r="K97" s="30" t="s">
        <v>36</v>
      </c>
      <c r="L97" s="28" t="s">
        <v>37</v>
      </c>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c r="DK97" s="95"/>
      <c r="DL97" s="95"/>
      <c r="DM97" s="95"/>
      <c r="DN97" s="95"/>
      <c r="DO97" s="95"/>
      <c r="DP97" s="95"/>
      <c r="DQ97" s="95"/>
      <c r="DR97" s="95"/>
      <c r="DS97" s="95"/>
      <c r="DT97" s="95"/>
      <c r="DU97" s="95"/>
      <c r="DV97" s="95"/>
      <c r="DW97" s="95"/>
      <c r="DX97" s="95"/>
      <c r="DY97" s="95"/>
      <c r="DZ97" s="95"/>
      <c r="EA97" s="95"/>
      <c r="EB97" s="95"/>
      <c r="EC97" s="95"/>
      <c r="ED97" s="95"/>
      <c r="EE97" s="95"/>
      <c r="EF97" s="95"/>
      <c r="EG97" s="95"/>
      <c r="EH97" s="95"/>
      <c r="EI97" s="95"/>
      <c r="EJ97" s="95"/>
      <c r="EK97" s="95"/>
      <c r="EL97" s="95"/>
      <c r="EM97" s="95"/>
      <c r="EN97" s="95"/>
      <c r="EO97" s="95"/>
      <c r="EP97" s="95"/>
      <c r="EQ97" s="95"/>
      <c r="ER97" s="95"/>
      <c r="ES97" s="95"/>
      <c r="ET97" s="95"/>
      <c r="EU97" s="95"/>
      <c r="EV97" s="95"/>
      <c r="EW97" s="95"/>
      <c r="EX97" s="95"/>
      <c r="EY97" s="95"/>
      <c r="EZ97" s="95"/>
      <c r="FA97" s="95"/>
      <c r="FB97" s="95"/>
      <c r="FC97" s="95"/>
      <c r="FD97" s="95"/>
      <c r="FE97" s="95"/>
      <c r="FF97" s="95"/>
      <c r="FG97" s="95"/>
      <c r="FH97" s="95"/>
      <c r="FI97" s="95"/>
      <c r="FJ97" s="95"/>
      <c r="FK97" s="95"/>
      <c r="FL97" s="95"/>
      <c r="FM97" s="95"/>
      <c r="FN97" s="95"/>
      <c r="FO97" s="95"/>
      <c r="FP97" s="95"/>
      <c r="FQ97" s="95"/>
      <c r="FR97" s="95"/>
      <c r="FS97" s="95"/>
      <c r="FT97" s="95"/>
      <c r="FU97" s="95"/>
      <c r="FV97" s="95"/>
      <c r="FW97" s="95"/>
      <c r="FX97" s="95"/>
      <c r="FY97" s="95"/>
      <c r="FZ97" s="95"/>
      <c r="GA97" s="95"/>
      <c r="GB97" s="95"/>
      <c r="GC97" s="95"/>
      <c r="GD97" s="95"/>
      <c r="GE97" s="95"/>
      <c r="GF97" s="95"/>
      <c r="GG97" s="95"/>
      <c r="GH97" s="95"/>
      <c r="GI97" s="95"/>
      <c r="GJ97" s="95"/>
      <c r="GK97" s="95"/>
      <c r="GL97" s="95"/>
      <c r="GM97" s="95"/>
      <c r="GN97" s="95"/>
      <c r="GO97" s="95"/>
      <c r="GP97" s="95"/>
      <c r="GQ97" s="95"/>
      <c r="GR97" s="95"/>
      <c r="GS97" s="95"/>
      <c r="GT97" s="95"/>
      <c r="GU97" s="95"/>
      <c r="GV97" s="95"/>
      <c r="GW97" s="95"/>
      <c r="GX97" s="95"/>
      <c r="GY97" s="95"/>
      <c r="GZ97" s="95"/>
      <c r="HA97" s="95"/>
      <c r="HB97" s="95"/>
      <c r="HC97" s="95"/>
      <c r="HD97" s="95"/>
      <c r="HE97" s="95"/>
      <c r="HF97" s="95"/>
      <c r="HG97" s="95"/>
      <c r="HH97" s="95"/>
      <c r="HI97" s="95"/>
      <c r="HJ97" s="95"/>
      <c r="HK97" s="95"/>
      <c r="HL97" s="95"/>
      <c r="HM97" s="95"/>
      <c r="HN97" s="95"/>
      <c r="HO97" s="95"/>
      <c r="HP97" s="95"/>
      <c r="HQ97" s="95"/>
      <c r="HR97" s="95"/>
      <c r="HS97" s="95"/>
      <c r="HT97" s="95"/>
      <c r="HU97" s="95"/>
      <c r="HV97" s="95"/>
      <c r="HW97" s="95"/>
      <c r="HX97" s="95"/>
      <c r="HY97" s="95"/>
      <c r="HZ97" s="95"/>
      <c r="IA97" s="95"/>
      <c r="IB97" s="95"/>
      <c r="IC97" s="95"/>
      <c r="ID97" s="95"/>
      <c r="IE97" s="95"/>
      <c r="IF97" s="95"/>
      <c r="IG97" s="95"/>
      <c r="IH97" s="95"/>
      <c r="II97" s="95"/>
      <c r="IJ97" s="95"/>
      <c r="IK97" s="95"/>
      <c r="IL97" s="95"/>
      <c r="IM97" s="95"/>
      <c r="IN97" s="95"/>
      <c r="IO97" s="95"/>
      <c r="IP97" s="95"/>
      <c r="IQ97" s="95"/>
      <c r="IR97" s="95"/>
      <c r="IS97" s="95"/>
      <c r="IT97" s="95"/>
      <c r="IU97" s="95"/>
      <c r="IV97" s="95"/>
    </row>
    <row r="98" spans="2:256" ht="44.25" customHeight="1" x14ac:dyDescent="0.2">
      <c r="B98" s="31">
        <v>80111600</v>
      </c>
      <c r="C98" s="35" t="s">
        <v>133</v>
      </c>
      <c r="D98" s="37">
        <v>45525</v>
      </c>
      <c r="E98" s="14" t="s">
        <v>103</v>
      </c>
      <c r="F98" s="27" t="s">
        <v>48</v>
      </c>
      <c r="G98" s="28" t="s">
        <v>35</v>
      </c>
      <c r="H98" s="97">
        <v>7000000</v>
      </c>
      <c r="I98" s="97">
        <v>7000000</v>
      </c>
      <c r="J98" s="30" t="s">
        <v>36</v>
      </c>
      <c r="K98" s="30" t="s">
        <v>36</v>
      </c>
      <c r="L98" s="28" t="s">
        <v>37</v>
      </c>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c r="EN98" s="95"/>
      <c r="EO98" s="95"/>
      <c r="EP98" s="95"/>
      <c r="EQ98" s="95"/>
      <c r="ER98" s="95"/>
      <c r="ES98" s="95"/>
      <c r="ET98" s="95"/>
      <c r="EU98" s="95"/>
      <c r="EV98" s="95"/>
      <c r="EW98" s="95"/>
      <c r="EX98" s="95"/>
      <c r="EY98" s="95"/>
      <c r="EZ98" s="95"/>
      <c r="FA98" s="95"/>
      <c r="FB98" s="95"/>
      <c r="FC98" s="95"/>
      <c r="FD98" s="95"/>
      <c r="FE98" s="95"/>
      <c r="FF98" s="95"/>
      <c r="FG98" s="95"/>
      <c r="FH98" s="95"/>
      <c r="FI98" s="95"/>
      <c r="FJ98" s="95"/>
      <c r="FK98" s="95"/>
      <c r="FL98" s="95"/>
      <c r="FM98" s="95"/>
      <c r="FN98" s="95"/>
      <c r="FO98" s="95"/>
      <c r="FP98" s="95"/>
      <c r="FQ98" s="95"/>
      <c r="FR98" s="95"/>
      <c r="FS98" s="95"/>
      <c r="FT98" s="95"/>
      <c r="FU98" s="95"/>
      <c r="FV98" s="95"/>
      <c r="FW98" s="95"/>
      <c r="FX98" s="95"/>
      <c r="FY98" s="95"/>
      <c r="FZ98" s="95"/>
      <c r="GA98" s="95"/>
      <c r="GB98" s="95"/>
      <c r="GC98" s="95"/>
      <c r="GD98" s="95"/>
      <c r="GE98" s="95"/>
      <c r="GF98" s="95"/>
      <c r="GG98" s="95"/>
      <c r="GH98" s="95"/>
      <c r="GI98" s="95"/>
      <c r="GJ98" s="95"/>
      <c r="GK98" s="95"/>
      <c r="GL98" s="95"/>
      <c r="GM98" s="95"/>
      <c r="GN98" s="95"/>
      <c r="GO98" s="95"/>
      <c r="GP98" s="95"/>
      <c r="GQ98" s="95"/>
      <c r="GR98" s="95"/>
      <c r="GS98" s="95"/>
      <c r="GT98" s="95"/>
      <c r="GU98" s="95"/>
      <c r="GV98" s="95"/>
      <c r="GW98" s="95"/>
      <c r="GX98" s="95"/>
      <c r="GY98" s="95"/>
      <c r="GZ98" s="95"/>
      <c r="HA98" s="95"/>
      <c r="HB98" s="95"/>
      <c r="HC98" s="95"/>
      <c r="HD98" s="95"/>
      <c r="HE98" s="95"/>
      <c r="HF98" s="95"/>
      <c r="HG98" s="95"/>
      <c r="HH98" s="95"/>
      <c r="HI98" s="95"/>
      <c r="HJ98" s="95"/>
      <c r="HK98" s="95"/>
      <c r="HL98" s="95"/>
      <c r="HM98" s="95"/>
      <c r="HN98" s="95"/>
      <c r="HO98" s="95"/>
      <c r="HP98" s="95"/>
      <c r="HQ98" s="95"/>
      <c r="HR98" s="95"/>
      <c r="HS98" s="95"/>
      <c r="HT98" s="95"/>
      <c r="HU98" s="95"/>
      <c r="HV98" s="95"/>
      <c r="HW98" s="95"/>
      <c r="HX98" s="95"/>
      <c r="HY98" s="95"/>
      <c r="HZ98" s="95"/>
      <c r="IA98" s="95"/>
      <c r="IB98" s="95"/>
      <c r="IC98" s="95"/>
      <c r="ID98" s="95"/>
      <c r="IE98" s="95"/>
      <c r="IF98" s="95"/>
      <c r="IG98" s="95"/>
      <c r="IH98" s="95"/>
      <c r="II98" s="95"/>
      <c r="IJ98" s="95"/>
      <c r="IK98" s="95"/>
      <c r="IL98" s="95"/>
      <c r="IM98" s="95"/>
      <c r="IN98" s="95"/>
      <c r="IO98" s="95"/>
      <c r="IP98" s="95"/>
      <c r="IQ98" s="95"/>
      <c r="IR98" s="95"/>
      <c r="IS98" s="95"/>
      <c r="IT98" s="95"/>
      <c r="IU98" s="95"/>
      <c r="IV98" s="95"/>
    </row>
    <row r="99" spans="2:256" ht="44.25" customHeight="1" x14ac:dyDescent="0.2">
      <c r="B99" s="31">
        <v>80111600</v>
      </c>
      <c r="C99" s="35" t="s">
        <v>134</v>
      </c>
      <c r="D99" s="37">
        <v>45525</v>
      </c>
      <c r="E99" s="14" t="s">
        <v>103</v>
      </c>
      <c r="F99" s="27" t="s">
        <v>48</v>
      </c>
      <c r="G99" s="28" t="s">
        <v>35</v>
      </c>
      <c r="H99" s="97">
        <v>1950000</v>
      </c>
      <c r="I99" s="97">
        <v>1950000</v>
      </c>
      <c r="J99" s="30" t="s">
        <v>36</v>
      </c>
      <c r="K99" s="30" t="s">
        <v>36</v>
      </c>
      <c r="L99" s="28" t="s">
        <v>37</v>
      </c>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c r="DK99" s="95"/>
      <c r="DL99" s="95"/>
      <c r="DM99" s="95"/>
      <c r="DN99" s="95"/>
      <c r="DO99" s="95"/>
      <c r="DP99" s="95"/>
      <c r="DQ99" s="95"/>
      <c r="DR99" s="95"/>
      <c r="DS99" s="95"/>
      <c r="DT99" s="95"/>
      <c r="DU99" s="95"/>
      <c r="DV99" s="95"/>
      <c r="DW99" s="95"/>
      <c r="DX99" s="95"/>
      <c r="DY99" s="95"/>
      <c r="DZ99" s="95"/>
      <c r="EA99" s="95"/>
      <c r="EB99" s="95"/>
      <c r="EC99" s="95"/>
      <c r="ED99" s="95"/>
      <c r="EE99" s="95"/>
      <c r="EF99" s="95"/>
      <c r="EG99" s="95"/>
      <c r="EH99" s="95"/>
      <c r="EI99" s="95"/>
      <c r="EJ99" s="95"/>
      <c r="EK99" s="95"/>
      <c r="EL99" s="95"/>
      <c r="EM99" s="95"/>
      <c r="EN99" s="95"/>
      <c r="EO99" s="95"/>
      <c r="EP99" s="95"/>
      <c r="EQ99" s="95"/>
      <c r="ER99" s="95"/>
      <c r="ES99" s="95"/>
      <c r="ET99" s="95"/>
      <c r="EU99" s="95"/>
      <c r="EV99" s="95"/>
      <c r="EW99" s="95"/>
      <c r="EX99" s="95"/>
      <c r="EY99" s="95"/>
      <c r="EZ99" s="95"/>
      <c r="FA99" s="95"/>
      <c r="FB99" s="95"/>
      <c r="FC99" s="95"/>
      <c r="FD99" s="95"/>
      <c r="FE99" s="95"/>
      <c r="FF99" s="95"/>
      <c r="FG99" s="95"/>
      <c r="FH99" s="95"/>
      <c r="FI99" s="95"/>
      <c r="FJ99" s="95"/>
      <c r="FK99" s="95"/>
      <c r="FL99" s="95"/>
      <c r="FM99" s="95"/>
      <c r="FN99" s="95"/>
      <c r="FO99" s="95"/>
      <c r="FP99" s="95"/>
      <c r="FQ99" s="95"/>
      <c r="FR99" s="95"/>
      <c r="FS99" s="95"/>
      <c r="FT99" s="95"/>
      <c r="FU99" s="95"/>
      <c r="FV99" s="95"/>
      <c r="FW99" s="95"/>
      <c r="FX99" s="95"/>
      <c r="FY99" s="95"/>
      <c r="FZ99" s="95"/>
      <c r="GA99" s="95"/>
      <c r="GB99" s="95"/>
      <c r="GC99" s="95"/>
      <c r="GD99" s="95"/>
      <c r="GE99" s="95"/>
      <c r="GF99" s="95"/>
      <c r="GG99" s="95"/>
      <c r="GH99" s="95"/>
      <c r="GI99" s="95"/>
      <c r="GJ99" s="95"/>
      <c r="GK99" s="95"/>
      <c r="GL99" s="95"/>
      <c r="GM99" s="95"/>
      <c r="GN99" s="95"/>
      <c r="GO99" s="95"/>
      <c r="GP99" s="95"/>
      <c r="GQ99" s="95"/>
      <c r="GR99" s="95"/>
      <c r="GS99" s="95"/>
      <c r="GT99" s="95"/>
      <c r="GU99" s="95"/>
      <c r="GV99" s="95"/>
      <c r="GW99" s="95"/>
      <c r="GX99" s="95"/>
      <c r="GY99" s="95"/>
      <c r="GZ99" s="95"/>
      <c r="HA99" s="95"/>
      <c r="HB99" s="95"/>
      <c r="HC99" s="95"/>
      <c r="HD99" s="95"/>
      <c r="HE99" s="95"/>
      <c r="HF99" s="95"/>
      <c r="HG99" s="95"/>
      <c r="HH99" s="95"/>
      <c r="HI99" s="95"/>
      <c r="HJ99" s="95"/>
      <c r="HK99" s="95"/>
      <c r="HL99" s="95"/>
      <c r="HM99" s="95"/>
      <c r="HN99" s="95"/>
      <c r="HO99" s="95"/>
      <c r="HP99" s="95"/>
      <c r="HQ99" s="95"/>
      <c r="HR99" s="95"/>
      <c r="HS99" s="95"/>
      <c r="HT99" s="95"/>
      <c r="HU99" s="95"/>
      <c r="HV99" s="95"/>
      <c r="HW99" s="95"/>
      <c r="HX99" s="95"/>
      <c r="HY99" s="95"/>
      <c r="HZ99" s="95"/>
      <c r="IA99" s="95"/>
      <c r="IB99" s="95"/>
      <c r="IC99" s="95"/>
      <c r="ID99" s="95"/>
      <c r="IE99" s="95"/>
      <c r="IF99" s="95"/>
      <c r="IG99" s="95"/>
      <c r="IH99" s="95"/>
      <c r="II99" s="95"/>
      <c r="IJ99" s="95"/>
      <c r="IK99" s="95"/>
      <c r="IL99" s="95"/>
      <c r="IM99" s="95"/>
      <c r="IN99" s="95"/>
      <c r="IO99" s="95"/>
      <c r="IP99" s="95"/>
      <c r="IQ99" s="95"/>
      <c r="IR99" s="95"/>
      <c r="IS99" s="95"/>
      <c r="IT99" s="95"/>
      <c r="IU99" s="95"/>
      <c r="IV99" s="95"/>
    </row>
    <row r="100" spans="2:256" ht="44.25" customHeight="1" x14ac:dyDescent="0.2">
      <c r="B100" s="31">
        <v>80111600</v>
      </c>
      <c r="C100" s="35" t="s">
        <v>135</v>
      </c>
      <c r="D100" s="37">
        <v>45525</v>
      </c>
      <c r="E100" s="14" t="s">
        <v>103</v>
      </c>
      <c r="F100" s="27" t="s">
        <v>48</v>
      </c>
      <c r="G100" s="28" t="s">
        <v>35</v>
      </c>
      <c r="H100" s="97">
        <v>5800000</v>
      </c>
      <c r="I100" s="97">
        <v>5800000</v>
      </c>
      <c r="J100" s="30" t="s">
        <v>36</v>
      </c>
      <c r="K100" s="30" t="s">
        <v>36</v>
      </c>
      <c r="L100" s="28" t="s">
        <v>37</v>
      </c>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c r="FG100" s="95"/>
      <c r="FH100" s="95"/>
      <c r="FI100" s="95"/>
      <c r="FJ100" s="95"/>
      <c r="FK100" s="95"/>
      <c r="FL100" s="95"/>
      <c r="FM100" s="95"/>
      <c r="FN100" s="95"/>
      <c r="FO100" s="95"/>
      <c r="FP100" s="95"/>
      <c r="FQ100" s="95"/>
      <c r="FR100" s="95"/>
      <c r="FS100" s="95"/>
      <c r="FT100" s="95"/>
      <c r="FU100" s="95"/>
      <c r="FV100" s="95"/>
      <c r="FW100" s="95"/>
      <c r="FX100" s="95"/>
      <c r="FY100" s="95"/>
      <c r="FZ100" s="95"/>
      <c r="GA100" s="95"/>
      <c r="GB100" s="95"/>
      <c r="GC100" s="95"/>
      <c r="GD100" s="95"/>
      <c r="GE100" s="95"/>
      <c r="GF100" s="95"/>
      <c r="GG100" s="95"/>
      <c r="GH100" s="95"/>
      <c r="GI100" s="95"/>
      <c r="GJ100" s="95"/>
      <c r="GK100" s="95"/>
      <c r="GL100" s="95"/>
      <c r="GM100" s="95"/>
      <c r="GN100" s="95"/>
      <c r="GO100" s="95"/>
      <c r="GP100" s="95"/>
      <c r="GQ100" s="95"/>
      <c r="GR100" s="95"/>
      <c r="GS100" s="95"/>
      <c r="GT100" s="95"/>
      <c r="GU100" s="95"/>
      <c r="GV100" s="95"/>
      <c r="GW100" s="95"/>
      <c r="GX100" s="95"/>
      <c r="GY100" s="95"/>
      <c r="GZ100" s="95"/>
      <c r="HA100" s="95"/>
      <c r="HB100" s="95"/>
      <c r="HC100" s="95"/>
      <c r="HD100" s="95"/>
      <c r="HE100" s="95"/>
      <c r="HF100" s="95"/>
      <c r="HG100" s="95"/>
      <c r="HH100" s="95"/>
      <c r="HI100" s="95"/>
      <c r="HJ100" s="95"/>
      <c r="HK100" s="95"/>
      <c r="HL100" s="95"/>
      <c r="HM100" s="95"/>
      <c r="HN100" s="95"/>
      <c r="HO100" s="95"/>
      <c r="HP100" s="95"/>
      <c r="HQ100" s="95"/>
      <c r="HR100" s="95"/>
      <c r="HS100" s="95"/>
      <c r="HT100" s="95"/>
      <c r="HU100" s="95"/>
      <c r="HV100" s="95"/>
      <c r="HW100" s="95"/>
      <c r="HX100" s="95"/>
      <c r="HY100" s="95"/>
      <c r="HZ100" s="95"/>
      <c r="IA100" s="95"/>
      <c r="IB100" s="95"/>
      <c r="IC100" s="95"/>
      <c r="ID100" s="95"/>
      <c r="IE100" s="95"/>
      <c r="IF100" s="95"/>
      <c r="IG100" s="95"/>
      <c r="IH100" s="95"/>
      <c r="II100" s="95"/>
      <c r="IJ100" s="95"/>
      <c r="IK100" s="95"/>
      <c r="IL100" s="95"/>
      <c r="IM100" s="95"/>
      <c r="IN100" s="95"/>
      <c r="IO100" s="95"/>
      <c r="IP100" s="95"/>
      <c r="IQ100" s="95"/>
      <c r="IR100" s="95"/>
      <c r="IS100" s="95"/>
      <c r="IT100" s="95"/>
      <c r="IU100" s="95"/>
      <c r="IV100" s="95"/>
    </row>
    <row r="101" spans="2:256" ht="44.25" customHeight="1" x14ac:dyDescent="0.2">
      <c r="B101" s="31">
        <v>80111600</v>
      </c>
      <c r="C101" s="35" t="s">
        <v>67</v>
      </c>
      <c r="D101" s="37">
        <v>45525</v>
      </c>
      <c r="E101" s="14" t="s">
        <v>103</v>
      </c>
      <c r="F101" s="27" t="s">
        <v>48</v>
      </c>
      <c r="G101" s="28" t="s">
        <v>35</v>
      </c>
      <c r="H101" s="97">
        <v>7000000</v>
      </c>
      <c r="I101" s="97">
        <v>7000000</v>
      </c>
      <c r="J101" s="30" t="s">
        <v>36</v>
      </c>
      <c r="K101" s="30" t="s">
        <v>36</v>
      </c>
      <c r="L101" s="28" t="s">
        <v>37</v>
      </c>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c r="HL101" s="95"/>
      <c r="HM101" s="95"/>
      <c r="HN101" s="95"/>
      <c r="HO101" s="95"/>
      <c r="HP101" s="95"/>
      <c r="HQ101" s="95"/>
      <c r="HR101" s="95"/>
      <c r="HS101" s="95"/>
      <c r="HT101" s="95"/>
      <c r="HU101" s="95"/>
      <c r="HV101" s="95"/>
      <c r="HW101" s="95"/>
      <c r="HX101" s="95"/>
      <c r="HY101" s="95"/>
      <c r="HZ101" s="95"/>
      <c r="IA101" s="95"/>
      <c r="IB101" s="95"/>
      <c r="IC101" s="95"/>
      <c r="ID101" s="95"/>
      <c r="IE101" s="95"/>
      <c r="IF101" s="95"/>
      <c r="IG101" s="95"/>
      <c r="IH101" s="95"/>
      <c r="II101" s="95"/>
      <c r="IJ101" s="95"/>
      <c r="IK101" s="95"/>
      <c r="IL101" s="95"/>
      <c r="IM101" s="95"/>
      <c r="IN101" s="95"/>
      <c r="IO101" s="95"/>
      <c r="IP101" s="95"/>
      <c r="IQ101" s="95"/>
      <c r="IR101" s="95"/>
      <c r="IS101" s="95"/>
      <c r="IT101" s="95"/>
      <c r="IU101" s="95"/>
      <c r="IV101" s="95"/>
    </row>
    <row r="102" spans="2:256" ht="44.25" customHeight="1" x14ac:dyDescent="0.2">
      <c r="B102" s="31">
        <v>80111600</v>
      </c>
      <c r="C102" s="35" t="s">
        <v>57</v>
      </c>
      <c r="D102" s="37">
        <v>45525</v>
      </c>
      <c r="E102" s="14" t="s">
        <v>103</v>
      </c>
      <c r="F102" s="27" t="s">
        <v>48</v>
      </c>
      <c r="G102" s="28" t="s">
        <v>35</v>
      </c>
      <c r="H102" s="97">
        <v>3000000</v>
      </c>
      <c r="I102" s="97">
        <v>3000000</v>
      </c>
      <c r="J102" s="30" t="s">
        <v>36</v>
      </c>
      <c r="K102" s="30" t="s">
        <v>36</v>
      </c>
      <c r="L102" s="28" t="s">
        <v>37</v>
      </c>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c r="EV102" s="95"/>
      <c r="EW102" s="95"/>
      <c r="EX102" s="95"/>
      <c r="EY102" s="95"/>
      <c r="EZ102" s="95"/>
      <c r="FA102" s="95"/>
      <c r="FB102" s="95"/>
      <c r="FC102" s="95"/>
      <c r="FD102" s="95"/>
      <c r="FE102" s="95"/>
      <c r="FF102" s="95"/>
      <c r="FG102" s="95"/>
      <c r="FH102" s="95"/>
      <c r="FI102" s="95"/>
      <c r="FJ102" s="95"/>
      <c r="FK102" s="95"/>
      <c r="FL102" s="95"/>
      <c r="FM102" s="95"/>
      <c r="FN102" s="95"/>
      <c r="FO102" s="95"/>
      <c r="FP102" s="95"/>
      <c r="FQ102" s="95"/>
      <c r="FR102" s="95"/>
      <c r="FS102" s="95"/>
      <c r="FT102" s="95"/>
      <c r="FU102" s="95"/>
      <c r="FV102" s="95"/>
      <c r="FW102" s="95"/>
      <c r="FX102" s="95"/>
      <c r="FY102" s="95"/>
      <c r="FZ102" s="95"/>
      <c r="GA102" s="95"/>
      <c r="GB102" s="95"/>
      <c r="GC102" s="95"/>
      <c r="GD102" s="95"/>
      <c r="GE102" s="95"/>
      <c r="GF102" s="95"/>
      <c r="GG102" s="95"/>
      <c r="GH102" s="95"/>
      <c r="GI102" s="95"/>
      <c r="GJ102" s="95"/>
      <c r="GK102" s="95"/>
      <c r="GL102" s="95"/>
      <c r="GM102" s="95"/>
      <c r="GN102" s="95"/>
      <c r="GO102" s="95"/>
      <c r="GP102" s="95"/>
      <c r="GQ102" s="95"/>
      <c r="GR102" s="95"/>
      <c r="GS102" s="95"/>
      <c r="GT102" s="95"/>
      <c r="GU102" s="95"/>
      <c r="GV102" s="95"/>
      <c r="GW102" s="95"/>
      <c r="GX102" s="95"/>
      <c r="GY102" s="95"/>
      <c r="GZ102" s="95"/>
      <c r="HA102" s="95"/>
      <c r="HB102" s="95"/>
      <c r="HC102" s="95"/>
      <c r="HD102" s="95"/>
      <c r="HE102" s="95"/>
      <c r="HF102" s="95"/>
      <c r="HG102" s="95"/>
      <c r="HH102" s="95"/>
      <c r="HI102" s="95"/>
      <c r="HJ102" s="95"/>
      <c r="HK102" s="95"/>
      <c r="HL102" s="95"/>
      <c r="HM102" s="95"/>
      <c r="HN102" s="95"/>
      <c r="HO102" s="95"/>
      <c r="HP102" s="95"/>
      <c r="HQ102" s="95"/>
      <c r="HR102" s="95"/>
      <c r="HS102" s="95"/>
      <c r="HT102" s="95"/>
      <c r="HU102" s="95"/>
      <c r="HV102" s="95"/>
      <c r="HW102" s="95"/>
      <c r="HX102" s="95"/>
      <c r="HY102" s="95"/>
      <c r="HZ102" s="95"/>
      <c r="IA102" s="95"/>
      <c r="IB102" s="95"/>
      <c r="IC102" s="95"/>
      <c r="ID102" s="95"/>
      <c r="IE102" s="95"/>
      <c r="IF102" s="95"/>
      <c r="IG102" s="95"/>
      <c r="IH102" s="95"/>
      <c r="II102" s="95"/>
      <c r="IJ102" s="95"/>
      <c r="IK102" s="95"/>
      <c r="IL102" s="95"/>
      <c r="IM102" s="95"/>
      <c r="IN102" s="95"/>
      <c r="IO102" s="95"/>
      <c r="IP102" s="95"/>
      <c r="IQ102" s="95"/>
      <c r="IR102" s="95"/>
      <c r="IS102" s="95"/>
      <c r="IT102" s="95"/>
      <c r="IU102" s="95"/>
      <c r="IV102" s="95"/>
    </row>
    <row r="103" spans="2:256" ht="44.25" customHeight="1" x14ac:dyDescent="0.2">
      <c r="B103" s="31">
        <v>80111600</v>
      </c>
      <c r="C103" s="35" t="s">
        <v>68</v>
      </c>
      <c r="D103" s="37">
        <v>45525</v>
      </c>
      <c r="E103" s="14" t="s">
        <v>103</v>
      </c>
      <c r="F103" s="27" t="s">
        <v>48</v>
      </c>
      <c r="G103" s="28" t="s">
        <v>35</v>
      </c>
      <c r="H103" s="97">
        <v>4500000</v>
      </c>
      <c r="I103" s="97">
        <v>4500000</v>
      </c>
      <c r="J103" s="30" t="s">
        <v>36</v>
      </c>
      <c r="K103" s="30" t="s">
        <v>36</v>
      </c>
      <c r="L103" s="28" t="s">
        <v>37</v>
      </c>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c r="DJ103" s="95"/>
      <c r="DK103" s="95"/>
      <c r="DL103" s="95"/>
      <c r="DM103" s="95"/>
      <c r="DN103" s="95"/>
      <c r="DO103" s="95"/>
      <c r="DP103" s="95"/>
      <c r="DQ103" s="95"/>
      <c r="DR103" s="95"/>
      <c r="DS103" s="95"/>
      <c r="DT103" s="95"/>
      <c r="DU103" s="95"/>
      <c r="DV103" s="95"/>
      <c r="DW103" s="95"/>
      <c r="DX103" s="95"/>
      <c r="DY103" s="95"/>
      <c r="DZ103" s="95"/>
      <c r="EA103" s="95"/>
      <c r="EB103" s="95"/>
      <c r="EC103" s="95"/>
      <c r="ED103" s="95"/>
      <c r="EE103" s="95"/>
      <c r="EF103" s="95"/>
      <c r="EG103" s="95"/>
      <c r="EH103" s="95"/>
      <c r="EI103" s="95"/>
      <c r="EJ103" s="95"/>
      <c r="EK103" s="95"/>
      <c r="EL103" s="95"/>
      <c r="EM103" s="95"/>
      <c r="EN103" s="95"/>
      <c r="EO103" s="95"/>
      <c r="EP103" s="95"/>
      <c r="EQ103" s="95"/>
      <c r="ER103" s="95"/>
      <c r="ES103" s="95"/>
      <c r="ET103" s="95"/>
      <c r="EU103" s="95"/>
      <c r="EV103" s="95"/>
      <c r="EW103" s="95"/>
      <c r="EX103" s="95"/>
      <c r="EY103" s="95"/>
      <c r="EZ103" s="95"/>
      <c r="FA103" s="95"/>
      <c r="FB103" s="95"/>
      <c r="FC103" s="95"/>
      <c r="FD103" s="95"/>
      <c r="FE103" s="95"/>
      <c r="FF103" s="95"/>
      <c r="FG103" s="95"/>
      <c r="FH103" s="95"/>
      <c r="FI103" s="95"/>
      <c r="FJ103" s="95"/>
      <c r="FK103" s="95"/>
      <c r="FL103" s="95"/>
      <c r="FM103" s="95"/>
      <c r="FN103" s="95"/>
      <c r="FO103" s="95"/>
      <c r="FP103" s="95"/>
      <c r="FQ103" s="95"/>
      <c r="FR103" s="95"/>
      <c r="FS103" s="95"/>
      <c r="FT103" s="95"/>
      <c r="FU103" s="95"/>
      <c r="FV103" s="95"/>
      <c r="FW103" s="95"/>
      <c r="FX103" s="95"/>
      <c r="FY103" s="95"/>
      <c r="FZ103" s="95"/>
      <c r="GA103" s="95"/>
      <c r="GB103" s="95"/>
      <c r="GC103" s="95"/>
      <c r="GD103" s="95"/>
      <c r="GE103" s="95"/>
      <c r="GF103" s="95"/>
      <c r="GG103" s="95"/>
      <c r="GH103" s="95"/>
      <c r="GI103" s="95"/>
      <c r="GJ103" s="95"/>
      <c r="GK103" s="95"/>
      <c r="GL103" s="95"/>
      <c r="GM103" s="95"/>
      <c r="GN103" s="95"/>
      <c r="GO103" s="95"/>
      <c r="GP103" s="95"/>
      <c r="GQ103" s="95"/>
      <c r="GR103" s="95"/>
      <c r="GS103" s="95"/>
      <c r="GT103" s="95"/>
      <c r="GU103" s="95"/>
      <c r="GV103" s="95"/>
      <c r="GW103" s="95"/>
      <c r="GX103" s="95"/>
      <c r="GY103" s="95"/>
      <c r="GZ103" s="95"/>
      <c r="HA103" s="95"/>
      <c r="HB103" s="95"/>
      <c r="HC103" s="95"/>
      <c r="HD103" s="95"/>
      <c r="HE103" s="95"/>
      <c r="HF103" s="95"/>
      <c r="HG103" s="95"/>
      <c r="HH103" s="95"/>
      <c r="HI103" s="95"/>
      <c r="HJ103" s="95"/>
      <c r="HK103" s="95"/>
      <c r="HL103" s="95"/>
      <c r="HM103" s="95"/>
      <c r="HN103" s="95"/>
      <c r="HO103" s="95"/>
      <c r="HP103" s="95"/>
      <c r="HQ103" s="95"/>
      <c r="HR103" s="95"/>
      <c r="HS103" s="95"/>
      <c r="HT103" s="95"/>
      <c r="HU103" s="95"/>
      <c r="HV103" s="95"/>
      <c r="HW103" s="95"/>
      <c r="HX103" s="95"/>
      <c r="HY103" s="95"/>
      <c r="HZ103" s="95"/>
      <c r="IA103" s="95"/>
      <c r="IB103" s="95"/>
      <c r="IC103" s="95"/>
      <c r="ID103" s="95"/>
      <c r="IE103" s="95"/>
      <c r="IF103" s="95"/>
      <c r="IG103" s="95"/>
      <c r="IH103" s="95"/>
      <c r="II103" s="95"/>
      <c r="IJ103" s="95"/>
      <c r="IK103" s="95"/>
      <c r="IL103" s="95"/>
      <c r="IM103" s="95"/>
      <c r="IN103" s="95"/>
      <c r="IO103" s="95"/>
      <c r="IP103" s="95"/>
      <c r="IQ103" s="95"/>
      <c r="IR103" s="95"/>
      <c r="IS103" s="95"/>
      <c r="IT103" s="95"/>
      <c r="IU103" s="95"/>
      <c r="IV103" s="95"/>
    </row>
    <row r="104" spans="2:256" ht="44.25" customHeight="1" x14ac:dyDescent="0.2">
      <c r="B104" s="31">
        <v>80111600</v>
      </c>
      <c r="C104" s="35" t="s">
        <v>70</v>
      </c>
      <c r="D104" s="37">
        <v>45525</v>
      </c>
      <c r="E104" s="14" t="s">
        <v>103</v>
      </c>
      <c r="F104" s="27" t="s">
        <v>48</v>
      </c>
      <c r="G104" s="28" t="s">
        <v>35</v>
      </c>
      <c r="H104" s="97">
        <v>7000000</v>
      </c>
      <c r="I104" s="97">
        <v>7000000</v>
      </c>
      <c r="J104" s="30" t="s">
        <v>36</v>
      </c>
      <c r="K104" s="30" t="s">
        <v>36</v>
      </c>
      <c r="L104" s="28" t="s">
        <v>37</v>
      </c>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95"/>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c r="CR104" s="95"/>
      <c r="CS104" s="95"/>
      <c r="CT104" s="95"/>
      <c r="CU104" s="95"/>
      <c r="CV104" s="95"/>
      <c r="CW104" s="95"/>
      <c r="CX104" s="95"/>
      <c r="CY104" s="95"/>
      <c r="CZ104" s="95"/>
      <c r="DA104" s="95"/>
      <c r="DB104" s="95"/>
      <c r="DC104" s="95"/>
      <c r="DD104" s="95"/>
      <c r="DE104" s="95"/>
      <c r="DF104" s="95"/>
      <c r="DG104" s="95"/>
      <c r="DH104" s="95"/>
      <c r="DI104" s="95"/>
      <c r="DJ104" s="95"/>
      <c r="DK104" s="95"/>
      <c r="DL104" s="95"/>
      <c r="DM104" s="95"/>
      <c r="DN104" s="95"/>
      <c r="DO104" s="95"/>
      <c r="DP104" s="95"/>
      <c r="DQ104" s="95"/>
      <c r="DR104" s="95"/>
      <c r="DS104" s="95"/>
      <c r="DT104" s="95"/>
      <c r="DU104" s="95"/>
      <c r="DV104" s="95"/>
      <c r="DW104" s="95"/>
      <c r="DX104" s="95"/>
      <c r="DY104" s="95"/>
      <c r="DZ104" s="95"/>
      <c r="EA104" s="95"/>
      <c r="EB104" s="95"/>
      <c r="EC104" s="95"/>
      <c r="ED104" s="95"/>
      <c r="EE104" s="95"/>
      <c r="EF104" s="95"/>
      <c r="EG104" s="95"/>
      <c r="EH104" s="95"/>
      <c r="EI104" s="95"/>
      <c r="EJ104" s="95"/>
      <c r="EK104" s="95"/>
      <c r="EL104" s="95"/>
      <c r="EM104" s="95"/>
      <c r="EN104" s="95"/>
      <c r="EO104" s="95"/>
      <c r="EP104" s="95"/>
      <c r="EQ104" s="95"/>
      <c r="ER104" s="95"/>
      <c r="ES104" s="95"/>
      <c r="ET104" s="95"/>
      <c r="EU104" s="95"/>
      <c r="EV104" s="95"/>
      <c r="EW104" s="95"/>
      <c r="EX104" s="95"/>
      <c r="EY104" s="95"/>
      <c r="EZ104" s="95"/>
      <c r="FA104" s="95"/>
      <c r="FB104" s="95"/>
      <c r="FC104" s="95"/>
      <c r="FD104" s="95"/>
      <c r="FE104" s="95"/>
      <c r="FF104" s="95"/>
      <c r="FG104" s="95"/>
      <c r="FH104" s="95"/>
      <c r="FI104" s="95"/>
      <c r="FJ104" s="95"/>
      <c r="FK104" s="95"/>
      <c r="FL104" s="95"/>
      <c r="FM104" s="95"/>
      <c r="FN104" s="95"/>
      <c r="FO104" s="95"/>
      <c r="FP104" s="95"/>
      <c r="FQ104" s="95"/>
      <c r="FR104" s="95"/>
      <c r="FS104" s="95"/>
      <c r="FT104" s="95"/>
      <c r="FU104" s="95"/>
      <c r="FV104" s="95"/>
      <c r="FW104" s="95"/>
      <c r="FX104" s="95"/>
      <c r="FY104" s="95"/>
      <c r="FZ104" s="95"/>
      <c r="GA104" s="95"/>
      <c r="GB104" s="95"/>
      <c r="GC104" s="95"/>
      <c r="GD104" s="95"/>
      <c r="GE104" s="95"/>
      <c r="GF104" s="95"/>
      <c r="GG104" s="95"/>
      <c r="GH104" s="95"/>
      <c r="GI104" s="95"/>
      <c r="GJ104" s="95"/>
      <c r="GK104" s="95"/>
      <c r="GL104" s="95"/>
      <c r="GM104" s="95"/>
      <c r="GN104" s="95"/>
      <c r="GO104" s="95"/>
      <c r="GP104" s="95"/>
      <c r="GQ104" s="95"/>
      <c r="GR104" s="95"/>
      <c r="GS104" s="95"/>
      <c r="GT104" s="95"/>
      <c r="GU104" s="95"/>
      <c r="GV104" s="95"/>
      <c r="GW104" s="95"/>
      <c r="GX104" s="95"/>
      <c r="GY104" s="95"/>
      <c r="GZ104" s="95"/>
      <c r="HA104" s="95"/>
      <c r="HB104" s="95"/>
      <c r="HC104" s="95"/>
      <c r="HD104" s="95"/>
      <c r="HE104" s="95"/>
      <c r="HF104" s="95"/>
      <c r="HG104" s="95"/>
      <c r="HH104" s="95"/>
      <c r="HI104" s="95"/>
      <c r="HJ104" s="95"/>
      <c r="HK104" s="95"/>
      <c r="HL104" s="95"/>
      <c r="HM104" s="95"/>
      <c r="HN104" s="95"/>
      <c r="HO104" s="95"/>
      <c r="HP104" s="95"/>
      <c r="HQ104" s="95"/>
      <c r="HR104" s="95"/>
      <c r="HS104" s="95"/>
      <c r="HT104" s="95"/>
      <c r="HU104" s="95"/>
      <c r="HV104" s="95"/>
      <c r="HW104" s="95"/>
      <c r="HX104" s="95"/>
      <c r="HY104" s="95"/>
      <c r="HZ104" s="95"/>
      <c r="IA104" s="95"/>
      <c r="IB104" s="95"/>
      <c r="IC104" s="95"/>
      <c r="ID104" s="95"/>
      <c r="IE104" s="95"/>
      <c r="IF104" s="95"/>
      <c r="IG104" s="95"/>
      <c r="IH104" s="95"/>
      <c r="II104" s="95"/>
      <c r="IJ104" s="95"/>
      <c r="IK104" s="95"/>
      <c r="IL104" s="95"/>
      <c r="IM104" s="95"/>
      <c r="IN104" s="95"/>
      <c r="IO104" s="95"/>
      <c r="IP104" s="95"/>
      <c r="IQ104" s="95"/>
      <c r="IR104" s="95"/>
      <c r="IS104" s="95"/>
      <c r="IT104" s="95"/>
      <c r="IU104" s="95"/>
      <c r="IV104" s="95"/>
    </row>
    <row r="105" spans="2:256" ht="44.25" customHeight="1" x14ac:dyDescent="0.2">
      <c r="B105" s="31">
        <v>80111600</v>
      </c>
      <c r="C105" s="35" t="s">
        <v>136</v>
      </c>
      <c r="D105" s="37">
        <v>45525</v>
      </c>
      <c r="E105" s="14" t="s">
        <v>103</v>
      </c>
      <c r="F105" s="27" t="s">
        <v>48</v>
      </c>
      <c r="G105" s="28" t="s">
        <v>35</v>
      </c>
      <c r="H105" s="97">
        <v>4000000</v>
      </c>
      <c r="I105" s="97">
        <v>4000000</v>
      </c>
      <c r="J105" s="30" t="s">
        <v>36</v>
      </c>
      <c r="K105" s="30" t="s">
        <v>36</v>
      </c>
      <c r="L105" s="28" t="s">
        <v>37</v>
      </c>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c r="EO105" s="95"/>
      <c r="EP105" s="95"/>
      <c r="EQ105" s="95"/>
      <c r="ER105" s="95"/>
      <c r="ES105" s="95"/>
      <c r="ET105" s="95"/>
      <c r="EU105" s="95"/>
      <c r="EV105" s="95"/>
      <c r="EW105" s="95"/>
      <c r="EX105" s="95"/>
      <c r="EY105" s="95"/>
      <c r="EZ105" s="95"/>
      <c r="FA105" s="95"/>
      <c r="FB105" s="95"/>
      <c r="FC105" s="95"/>
      <c r="FD105" s="95"/>
      <c r="FE105" s="95"/>
      <c r="FF105" s="95"/>
      <c r="FG105" s="95"/>
      <c r="FH105" s="95"/>
      <c r="FI105" s="95"/>
      <c r="FJ105" s="95"/>
      <c r="FK105" s="95"/>
      <c r="FL105" s="95"/>
      <c r="FM105" s="95"/>
      <c r="FN105" s="95"/>
      <c r="FO105" s="95"/>
      <c r="FP105" s="95"/>
      <c r="FQ105" s="95"/>
      <c r="FR105" s="95"/>
      <c r="FS105" s="95"/>
      <c r="FT105" s="95"/>
      <c r="FU105" s="95"/>
      <c r="FV105" s="95"/>
      <c r="FW105" s="95"/>
      <c r="FX105" s="95"/>
      <c r="FY105" s="95"/>
      <c r="FZ105" s="95"/>
      <c r="GA105" s="95"/>
      <c r="GB105" s="95"/>
      <c r="GC105" s="95"/>
      <c r="GD105" s="95"/>
      <c r="GE105" s="95"/>
      <c r="GF105" s="95"/>
      <c r="GG105" s="95"/>
      <c r="GH105" s="95"/>
      <c r="GI105" s="95"/>
      <c r="GJ105" s="95"/>
      <c r="GK105" s="95"/>
      <c r="GL105" s="95"/>
      <c r="GM105" s="95"/>
      <c r="GN105" s="95"/>
      <c r="GO105" s="95"/>
      <c r="GP105" s="95"/>
      <c r="GQ105" s="95"/>
      <c r="GR105" s="95"/>
      <c r="GS105" s="95"/>
      <c r="GT105" s="95"/>
      <c r="GU105" s="95"/>
      <c r="GV105" s="95"/>
      <c r="GW105" s="95"/>
      <c r="GX105" s="95"/>
      <c r="GY105" s="95"/>
      <c r="GZ105" s="95"/>
      <c r="HA105" s="95"/>
      <c r="HB105" s="95"/>
      <c r="HC105" s="95"/>
      <c r="HD105" s="95"/>
      <c r="HE105" s="95"/>
      <c r="HF105" s="95"/>
      <c r="HG105" s="95"/>
      <c r="HH105" s="95"/>
      <c r="HI105" s="95"/>
      <c r="HJ105" s="95"/>
      <c r="HK105" s="95"/>
      <c r="HL105" s="95"/>
      <c r="HM105" s="95"/>
      <c r="HN105" s="95"/>
      <c r="HO105" s="95"/>
      <c r="HP105" s="95"/>
      <c r="HQ105" s="95"/>
      <c r="HR105" s="95"/>
      <c r="HS105" s="95"/>
      <c r="HT105" s="95"/>
      <c r="HU105" s="95"/>
      <c r="HV105" s="95"/>
      <c r="HW105" s="95"/>
      <c r="HX105" s="95"/>
      <c r="HY105" s="95"/>
      <c r="HZ105" s="95"/>
      <c r="IA105" s="95"/>
      <c r="IB105" s="95"/>
      <c r="IC105" s="95"/>
      <c r="ID105" s="95"/>
      <c r="IE105" s="95"/>
      <c r="IF105" s="95"/>
      <c r="IG105" s="95"/>
      <c r="IH105" s="95"/>
      <c r="II105" s="95"/>
      <c r="IJ105" s="95"/>
      <c r="IK105" s="95"/>
      <c r="IL105" s="95"/>
      <c r="IM105" s="95"/>
      <c r="IN105" s="95"/>
      <c r="IO105" s="95"/>
      <c r="IP105" s="95"/>
      <c r="IQ105" s="95"/>
      <c r="IR105" s="95"/>
      <c r="IS105" s="95"/>
      <c r="IT105" s="95"/>
      <c r="IU105" s="95"/>
      <c r="IV105" s="95"/>
    </row>
    <row r="106" spans="2:256" ht="44.25" customHeight="1" x14ac:dyDescent="0.2">
      <c r="B106" s="31">
        <v>80111600</v>
      </c>
      <c r="C106" s="35" t="s">
        <v>137</v>
      </c>
      <c r="D106" s="37">
        <v>45525</v>
      </c>
      <c r="E106" s="14" t="s">
        <v>103</v>
      </c>
      <c r="F106" s="27" t="s">
        <v>48</v>
      </c>
      <c r="G106" s="28" t="s">
        <v>35</v>
      </c>
      <c r="H106" s="97">
        <v>7000000</v>
      </c>
      <c r="I106" s="97">
        <v>7000000</v>
      </c>
      <c r="J106" s="30" t="s">
        <v>36</v>
      </c>
      <c r="K106" s="30" t="s">
        <v>36</v>
      </c>
      <c r="L106" s="28" t="s">
        <v>37</v>
      </c>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c r="DK106" s="95"/>
      <c r="DL106" s="95"/>
      <c r="DM106" s="95"/>
      <c r="DN106" s="95"/>
      <c r="DO106" s="95"/>
      <c r="DP106" s="95"/>
      <c r="DQ106" s="95"/>
      <c r="DR106" s="95"/>
      <c r="DS106" s="95"/>
      <c r="DT106" s="95"/>
      <c r="DU106" s="95"/>
      <c r="DV106" s="95"/>
      <c r="DW106" s="95"/>
      <c r="DX106" s="95"/>
      <c r="DY106" s="95"/>
      <c r="DZ106" s="95"/>
      <c r="EA106" s="95"/>
      <c r="EB106" s="95"/>
      <c r="EC106" s="95"/>
      <c r="ED106" s="95"/>
      <c r="EE106" s="95"/>
      <c r="EF106" s="95"/>
      <c r="EG106" s="95"/>
      <c r="EH106" s="95"/>
      <c r="EI106" s="95"/>
      <c r="EJ106" s="95"/>
      <c r="EK106" s="95"/>
      <c r="EL106" s="95"/>
      <c r="EM106" s="95"/>
      <c r="EN106" s="95"/>
      <c r="EO106" s="95"/>
      <c r="EP106" s="95"/>
      <c r="EQ106" s="95"/>
      <c r="ER106" s="95"/>
      <c r="ES106" s="95"/>
      <c r="ET106" s="95"/>
      <c r="EU106" s="95"/>
      <c r="EV106" s="95"/>
      <c r="EW106" s="95"/>
      <c r="EX106" s="95"/>
      <c r="EY106" s="95"/>
      <c r="EZ106" s="95"/>
      <c r="FA106" s="95"/>
      <c r="FB106" s="95"/>
      <c r="FC106" s="95"/>
      <c r="FD106" s="95"/>
      <c r="FE106" s="95"/>
      <c r="FF106" s="95"/>
      <c r="FG106" s="95"/>
      <c r="FH106" s="95"/>
      <c r="FI106" s="95"/>
      <c r="FJ106" s="95"/>
      <c r="FK106" s="95"/>
      <c r="FL106" s="95"/>
      <c r="FM106" s="95"/>
      <c r="FN106" s="95"/>
      <c r="FO106" s="95"/>
      <c r="FP106" s="95"/>
      <c r="FQ106" s="95"/>
      <c r="FR106" s="95"/>
      <c r="FS106" s="95"/>
      <c r="FT106" s="95"/>
      <c r="FU106" s="95"/>
      <c r="FV106" s="95"/>
      <c r="FW106" s="95"/>
      <c r="FX106" s="95"/>
      <c r="FY106" s="95"/>
      <c r="FZ106" s="95"/>
      <c r="GA106" s="95"/>
      <c r="GB106" s="95"/>
      <c r="GC106" s="95"/>
      <c r="GD106" s="95"/>
      <c r="GE106" s="95"/>
      <c r="GF106" s="95"/>
      <c r="GG106" s="95"/>
      <c r="GH106" s="95"/>
      <c r="GI106" s="95"/>
      <c r="GJ106" s="95"/>
      <c r="GK106" s="95"/>
      <c r="GL106" s="95"/>
      <c r="GM106" s="95"/>
      <c r="GN106" s="95"/>
      <c r="GO106" s="95"/>
      <c r="GP106" s="95"/>
      <c r="GQ106" s="95"/>
      <c r="GR106" s="95"/>
      <c r="GS106" s="95"/>
      <c r="GT106" s="95"/>
      <c r="GU106" s="95"/>
      <c r="GV106" s="95"/>
      <c r="GW106" s="95"/>
      <c r="GX106" s="95"/>
      <c r="GY106" s="95"/>
      <c r="GZ106" s="95"/>
      <c r="HA106" s="95"/>
      <c r="HB106" s="95"/>
      <c r="HC106" s="95"/>
      <c r="HD106" s="95"/>
      <c r="HE106" s="95"/>
      <c r="HF106" s="95"/>
      <c r="HG106" s="95"/>
      <c r="HH106" s="95"/>
      <c r="HI106" s="95"/>
      <c r="HJ106" s="95"/>
      <c r="HK106" s="95"/>
      <c r="HL106" s="95"/>
      <c r="HM106" s="95"/>
      <c r="HN106" s="95"/>
      <c r="HO106" s="95"/>
      <c r="HP106" s="95"/>
      <c r="HQ106" s="95"/>
      <c r="HR106" s="95"/>
      <c r="HS106" s="95"/>
      <c r="HT106" s="95"/>
      <c r="HU106" s="95"/>
      <c r="HV106" s="95"/>
      <c r="HW106" s="95"/>
      <c r="HX106" s="95"/>
      <c r="HY106" s="95"/>
      <c r="HZ106" s="95"/>
      <c r="IA106" s="95"/>
      <c r="IB106" s="95"/>
      <c r="IC106" s="95"/>
      <c r="ID106" s="95"/>
      <c r="IE106" s="95"/>
      <c r="IF106" s="95"/>
      <c r="IG106" s="95"/>
      <c r="IH106" s="95"/>
      <c r="II106" s="95"/>
      <c r="IJ106" s="95"/>
      <c r="IK106" s="95"/>
      <c r="IL106" s="95"/>
      <c r="IM106" s="95"/>
      <c r="IN106" s="95"/>
      <c r="IO106" s="95"/>
      <c r="IP106" s="95"/>
      <c r="IQ106" s="95"/>
      <c r="IR106" s="95"/>
      <c r="IS106" s="95"/>
      <c r="IT106" s="95"/>
      <c r="IU106" s="95"/>
      <c r="IV106" s="95"/>
    </row>
    <row r="107" spans="2:256" ht="68.25" customHeight="1" x14ac:dyDescent="0.2">
      <c r="B107" s="31">
        <v>80111600</v>
      </c>
      <c r="C107" s="35" t="s">
        <v>139</v>
      </c>
      <c r="D107" s="37">
        <v>45526</v>
      </c>
      <c r="E107" s="14" t="s">
        <v>103</v>
      </c>
      <c r="F107" s="27" t="s">
        <v>48</v>
      </c>
      <c r="G107" s="28" t="s">
        <v>35</v>
      </c>
      <c r="H107" s="97">
        <v>4000000</v>
      </c>
      <c r="I107" s="29">
        <f t="shared" ref="I107:I109" si="27">+H107</f>
        <v>4000000</v>
      </c>
      <c r="J107" s="30" t="s">
        <v>36</v>
      </c>
      <c r="K107" s="30" t="s">
        <v>36</v>
      </c>
      <c r="L107" s="28" t="s">
        <v>37</v>
      </c>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c r="BQ107" s="95"/>
      <c r="BR107" s="95"/>
      <c r="BS107" s="95"/>
      <c r="BT107" s="95"/>
      <c r="BU107" s="95"/>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95"/>
      <c r="CS107" s="95"/>
      <c r="CT107" s="95"/>
      <c r="CU107" s="95"/>
      <c r="CV107" s="95"/>
      <c r="CW107" s="95"/>
      <c r="CX107" s="95"/>
      <c r="CY107" s="95"/>
      <c r="CZ107" s="95"/>
      <c r="DA107" s="95"/>
      <c r="DB107" s="95"/>
      <c r="DC107" s="95"/>
      <c r="DD107" s="95"/>
      <c r="DE107" s="95"/>
      <c r="DF107" s="95"/>
      <c r="DG107" s="95"/>
      <c r="DH107" s="95"/>
      <c r="DI107" s="95"/>
      <c r="DJ107" s="95"/>
      <c r="DK107" s="95"/>
      <c r="DL107" s="95"/>
      <c r="DM107" s="95"/>
      <c r="DN107" s="95"/>
      <c r="DO107" s="95"/>
      <c r="DP107" s="95"/>
      <c r="DQ107" s="95"/>
      <c r="DR107" s="95"/>
      <c r="DS107" s="95"/>
      <c r="DT107" s="95"/>
      <c r="DU107" s="95"/>
      <c r="DV107" s="95"/>
      <c r="DW107" s="95"/>
      <c r="DX107" s="95"/>
      <c r="DY107" s="95"/>
      <c r="DZ107" s="95"/>
      <c r="EA107" s="95"/>
      <c r="EB107" s="95"/>
      <c r="EC107" s="95"/>
      <c r="ED107" s="95"/>
      <c r="EE107" s="95"/>
      <c r="EF107" s="95"/>
      <c r="EG107" s="95"/>
      <c r="EH107" s="95"/>
      <c r="EI107" s="95"/>
      <c r="EJ107" s="95"/>
      <c r="EK107" s="95"/>
      <c r="EL107" s="95"/>
      <c r="EM107" s="95"/>
      <c r="EN107" s="95"/>
      <c r="EO107" s="95"/>
      <c r="EP107" s="95"/>
      <c r="EQ107" s="95"/>
      <c r="ER107" s="95"/>
      <c r="ES107" s="95"/>
      <c r="ET107" s="95"/>
      <c r="EU107" s="95"/>
      <c r="EV107" s="95"/>
      <c r="EW107" s="95"/>
      <c r="EX107" s="95"/>
      <c r="EY107" s="95"/>
      <c r="EZ107" s="95"/>
      <c r="FA107" s="95"/>
      <c r="FB107" s="95"/>
      <c r="FC107" s="95"/>
      <c r="FD107" s="95"/>
      <c r="FE107" s="95"/>
      <c r="FF107" s="95"/>
      <c r="FG107" s="95"/>
      <c r="FH107" s="95"/>
      <c r="FI107" s="95"/>
      <c r="FJ107" s="95"/>
      <c r="FK107" s="95"/>
      <c r="FL107" s="95"/>
      <c r="FM107" s="95"/>
      <c r="FN107" s="95"/>
      <c r="FO107" s="95"/>
      <c r="FP107" s="95"/>
      <c r="FQ107" s="95"/>
      <c r="FR107" s="95"/>
      <c r="FS107" s="95"/>
      <c r="FT107" s="95"/>
      <c r="FU107" s="95"/>
      <c r="FV107" s="95"/>
      <c r="FW107" s="95"/>
      <c r="FX107" s="95"/>
      <c r="FY107" s="95"/>
      <c r="FZ107" s="95"/>
      <c r="GA107" s="95"/>
      <c r="GB107" s="95"/>
      <c r="GC107" s="95"/>
      <c r="GD107" s="95"/>
      <c r="GE107" s="95"/>
      <c r="GF107" s="95"/>
      <c r="GG107" s="95"/>
      <c r="GH107" s="95"/>
      <c r="GI107" s="95"/>
      <c r="GJ107" s="95"/>
      <c r="GK107" s="95"/>
      <c r="GL107" s="95"/>
      <c r="GM107" s="95"/>
      <c r="GN107" s="95"/>
      <c r="GO107" s="95"/>
      <c r="GP107" s="95"/>
      <c r="GQ107" s="95"/>
      <c r="GR107" s="95"/>
      <c r="GS107" s="95"/>
      <c r="GT107" s="95"/>
      <c r="GU107" s="95"/>
      <c r="GV107" s="95"/>
      <c r="GW107" s="95"/>
      <c r="GX107" s="95"/>
      <c r="GY107" s="95"/>
      <c r="GZ107" s="95"/>
      <c r="HA107" s="95"/>
      <c r="HB107" s="95"/>
      <c r="HC107" s="95"/>
      <c r="HD107" s="95"/>
      <c r="HE107" s="95"/>
      <c r="HF107" s="95"/>
      <c r="HG107" s="95"/>
      <c r="HH107" s="95"/>
      <c r="HI107" s="95"/>
      <c r="HJ107" s="95"/>
      <c r="HK107" s="95"/>
      <c r="HL107" s="95"/>
      <c r="HM107" s="95"/>
      <c r="HN107" s="95"/>
      <c r="HO107" s="95"/>
      <c r="HP107" s="95"/>
      <c r="HQ107" s="95"/>
      <c r="HR107" s="95"/>
      <c r="HS107" s="95"/>
      <c r="HT107" s="95"/>
      <c r="HU107" s="95"/>
      <c r="HV107" s="95"/>
      <c r="HW107" s="95"/>
      <c r="HX107" s="95"/>
      <c r="HY107" s="95"/>
      <c r="HZ107" s="95"/>
      <c r="IA107" s="95"/>
      <c r="IB107" s="95"/>
      <c r="IC107" s="95"/>
      <c r="ID107" s="95"/>
      <c r="IE107" s="95"/>
      <c r="IF107" s="95"/>
      <c r="IG107" s="95"/>
      <c r="IH107" s="95"/>
      <c r="II107" s="95"/>
      <c r="IJ107" s="95"/>
      <c r="IK107" s="95"/>
      <c r="IL107" s="95"/>
      <c r="IM107" s="95"/>
      <c r="IN107" s="95"/>
      <c r="IO107" s="95"/>
      <c r="IP107" s="95"/>
      <c r="IQ107" s="95"/>
      <c r="IR107" s="95"/>
      <c r="IS107" s="95"/>
      <c r="IT107" s="95"/>
      <c r="IU107" s="95"/>
      <c r="IV107" s="95"/>
    </row>
    <row r="108" spans="2:256" ht="44.25" customHeight="1" x14ac:dyDescent="0.2">
      <c r="B108" s="31">
        <v>80111600</v>
      </c>
      <c r="C108" s="35" t="s">
        <v>62</v>
      </c>
      <c r="D108" s="37">
        <v>45526</v>
      </c>
      <c r="E108" s="14" t="s">
        <v>103</v>
      </c>
      <c r="F108" s="27" t="s">
        <v>48</v>
      </c>
      <c r="G108" s="28" t="s">
        <v>35</v>
      </c>
      <c r="H108" s="97">
        <v>5000000</v>
      </c>
      <c r="I108" s="29">
        <f t="shared" si="27"/>
        <v>5000000</v>
      </c>
      <c r="J108" s="30" t="s">
        <v>36</v>
      </c>
      <c r="K108" s="30" t="s">
        <v>36</v>
      </c>
      <c r="L108" s="28" t="s">
        <v>37</v>
      </c>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c r="DK108" s="95"/>
      <c r="DL108" s="95"/>
      <c r="DM108" s="95"/>
      <c r="DN108" s="95"/>
      <c r="DO108" s="95"/>
      <c r="DP108" s="95"/>
      <c r="DQ108" s="95"/>
      <c r="DR108" s="95"/>
      <c r="DS108" s="95"/>
      <c r="DT108" s="95"/>
      <c r="DU108" s="95"/>
      <c r="DV108" s="95"/>
      <c r="DW108" s="95"/>
      <c r="DX108" s="95"/>
      <c r="DY108" s="95"/>
      <c r="DZ108" s="95"/>
      <c r="EA108" s="95"/>
      <c r="EB108" s="95"/>
      <c r="EC108" s="95"/>
      <c r="ED108" s="95"/>
      <c r="EE108" s="95"/>
      <c r="EF108" s="95"/>
      <c r="EG108" s="95"/>
      <c r="EH108" s="95"/>
      <c r="EI108" s="95"/>
      <c r="EJ108" s="95"/>
      <c r="EK108" s="95"/>
      <c r="EL108" s="95"/>
      <c r="EM108" s="95"/>
      <c r="EN108" s="95"/>
      <c r="EO108" s="95"/>
      <c r="EP108" s="95"/>
      <c r="EQ108" s="95"/>
      <c r="ER108" s="95"/>
      <c r="ES108" s="95"/>
      <c r="ET108" s="95"/>
      <c r="EU108" s="95"/>
      <c r="EV108" s="95"/>
      <c r="EW108" s="95"/>
      <c r="EX108" s="95"/>
      <c r="EY108" s="95"/>
      <c r="EZ108" s="95"/>
      <c r="FA108" s="95"/>
      <c r="FB108" s="95"/>
      <c r="FC108" s="95"/>
      <c r="FD108" s="95"/>
      <c r="FE108" s="95"/>
      <c r="FF108" s="95"/>
      <c r="FG108" s="95"/>
      <c r="FH108" s="95"/>
      <c r="FI108" s="95"/>
      <c r="FJ108" s="95"/>
      <c r="FK108" s="95"/>
      <c r="FL108" s="95"/>
      <c r="FM108" s="95"/>
      <c r="FN108" s="95"/>
      <c r="FO108" s="95"/>
      <c r="FP108" s="95"/>
      <c r="FQ108" s="95"/>
      <c r="FR108" s="95"/>
      <c r="FS108" s="95"/>
      <c r="FT108" s="95"/>
      <c r="FU108" s="95"/>
      <c r="FV108" s="95"/>
      <c r="FW108" s="95"/>
      <c r="FX108" s="95"/>
      <c r="FY108" s="95"/>
      <c r="FZ108" s="95"/>
      <c r="GA108" s="95"/>
      <c r="GB108" s="95"/>
      <c r="GC108" s="95"/>
      <c r="GD108" s="95"/>
      <c r="GE108" s="95"/>
      <c r="GF108" s="95"/>
      <c r="GG108" s="95"/>
      <c r="GH108" s="95"/>
      <c r="GI108" s="95"/>
      <c r="GJ108" s="95"/>
      <c r="GK108" s="95"/>
      <c r="GL108" s="95"/>
      <c r="GM108" s="95"/>
      <c r="GN108" s="95"/>
      <c r="GO108" s="95"/>
      <c r="GP108" s="95"/>
      <c r="GQ108" s="95"/>
      <c r="GR108" s="95"/>
      <c r="GS108" s="95"/>
      <c r="GT108" s="95"/>
      <c r="GU108" s="95"/>
      <c r="GV108" s="95"/>
      <c r="GW108" s="95"/>
      <c r="GX108" s="95"/>
      <c r="GY108" s="95"/>
      <c r="GZ108" s="95"/>
      <c r="HA108" s="95"/>
      <c r="HB108" s="95"/>
      <c r="HC108" s="95"/>
      <c r="HD108" s="95"/>
      <c r="HE108" s="95"/>
      <c r="HF108" s="95"/>
      <c r="HG108" s="95"/>
      <c r="HH108" s="95"/>
      <c r="HI108" s="95"/>
      <c r="HJ108" s="95"/>
      <c r="HK108" s="95"/>
      <c r="HL108" s="95"/>
      <c r="HM108" s="95"/>
      <c r="HN108" s="95"/>
      <c r="HO108" s="95"/>
      <c r="HP108" s="95"/>
      <c r="HQ108" s="95"/>
      <c r="HR108" s="95"/>
      <c r="HS108" s="95"/>
      <c r="HT108" s="95"/>
      <c r="HU108" s="95"/>
      <c r="HV108" s="95"/>
      <c r="HW108" s="95"/>
      <c r="HX108" s="95"/>
      <c r="HY108" s="95"/>
      <c r="HZ108" s="95"/>
      <c r="IA108" s="95"/>
      <c r="IB108" s="95"/>
      <c r="IC108" s="95"/>
      <c r="ID108" s="95"/>
      <c r="IE108" s="95"/>
      <c r="IF108" s="95"/>
      <c r="IG108" s="95"/>
      <c r="IH108" s="95"/>
      <c r="II108" s="95"/>
      <c r="IJ108" s="95"/>
      <c r="IK108" s="95"/>
      <c r="IL108" s="95"/>
      <c r="IM108" s="95"/>
      <c r="IN108" s="95"/>
      <c r="IO108" s="95"/>
      <c r="IP108" s="95"/>
      <c r="IQ108" s="95"/>
      <c r="IR108" s="95"/>
      <c r="IS108" s="95"/>
      <c r="IT108" s="95"/>
      <c r="IU108" s="95"/>
      <c r="IV108" s="95"/>
    </row>
    <row r="109" spans="2:256" ht="44.25" customHeight="1" x14ac:dyDescent="0.2">
      <c r="B109" s="31">
        <v>80111600</v>
      </c>
      <c r="C109" s="35" t="s">
        <v>138</v>
      </c>
      <c r="D109" s="37">
        <v>45526</v>
      </c>
      <c r="E109" s="14" t="s">
        <v>103</v>
      </c>
      <c r="F109" s="27" t="s">
        <v>48</v>
      </c>
      <c r="G109" s="28" t="s">
        <v>35</v>
      </c>
      <c r="H109" s="97">
        <v>3800000</v>
      </c>
      <c r="I109" s="29">
        <f t="shared" si="27"/>
        <v>3800000</v>
      </c>
      <c r="J109" s="30" t="s">
        <v>36</v>
      </c>
      <c r="K109" s="30" t="s">
        <v>36</v>
      </c>
      <c r="L109" s="28" t="s">
        <v>37</v>
      </c>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c r="DN109" s="95"/>
      <c r="DO109" s="95"/>
      <c r="DP109" s="95"/>
      <c r="DQ109" s="95"/>
      <c r="DR109" s="95"/>
      <c r="DS109" s="95"/>
      <c r="DT109" s="95"/>
      <c r="DU109" s="95"/>
      <c r="DV109" s="95"/>
      <c r="DW109" s="95"/>
      <c r="DX109" s="95"/>
      <c r="DY109" s="95"/>
      <c r="DZ109" s="95"/>
      <c r="EA109" s="95"/>
      <c r="EB109" s="95"/>
      <c r="EC109" s="95"/>
      <c r="ED109" s="95"/>
      <c r="EE109" s="95"/>
      <c r="EF109" s="95"/>
      <c r="EG109" s="95"/>
      <c r="EH109" s="95"/>
      <c r="EI109" s="95"/>
      <c r="EJ109" s="95"/>
      <c r="EK109" s="95"/>
      <c r="EL109" s="95"/>
      <c r="EM109" s="95"/>
      <c r="EN109" s="95"/>
      <c r="EO109" s="95"/>
      <c r="EP109" s="95"/>
      <c r="EQ109" s="95"/>
      <c r="ER109" s="95"/>
      <c r="ES109" s="95"/>
      <c r="ET109" s="95"/>
      <c r="EU109" s="95"/>
      <c r="EV109" s="95"/>
      <c r="EW109" s="95"/>
      <c r="EX109" s="95"/>
      <c r="EY109" s="95"/>
      <c r="EZ109" s="95"/>
      <c r="FA109" s="95"/>
      <c r="FB109" s="95"/>
      <c r="FC109" s="95"/>
      <c r="FD109" s="95"/>
      <c r="FE109" s="95"/>
      <c r="FF109" s="95"/>
      <c r="FG109" s="95"/>
      <c r="FH109" s="95"/>
      <c r="FI109" s="95"/>
      <c r="FJ109" s="95"/>
      <c r="FK109" s="95"/>
      <c r="FL109" s="95"/>
      <c r="FM109" s="95"/>
      <c r="FN109" s="95"/>
      <c r="FO109" s="95"/>
      <c r="FP109" s="95"/>
      <c r="FQ109" s="95"/>
      <c r="FR109" s="95"/>
      <c r="FS109" s="95"/>
      <c r="FT109" s="95"/>
      <c r="FU109" s="95"/>
      <c r="FV109" s="95"/>
      <c r="FW109" s="95"/>
      <c r="FX109" s="95"/>
      <c r="FY109" s="95"/>
      <c r="FZ109" s="95"/>
      <c r="GA109" s="95"/>
      <c r="GB109" s="95"/>
      <c r="GC109" s="95"/>
      <c r="GD109" s="95"/>
      <c r="GE109" s="95"/>
      <c r="GF109" s="95"/>
      <c r="GG109" s="95"/>
      <c r="GH109" s="95"/>
      <c r="GI109" s="95"/>
      <c r="GJ109" s="95"/>
      <c r="GK109" s="95"/>
      <c r="GL109" s="95"/>
      <c r="GM109" s="95"/>
      <c r="GN109" s="95"/>
      <c r="GO109" s="95"/>
      <c r="GP109" s="95"/>
      <c r="GQ109" s="95"/>
      <c r="GR109" s="95"/>
      <c r="GS109" s="95"/>
      <c r="GT109" s="95"/>
      <c r="GU109" s="95"/>
      <c r="GV109" s="95"/>
      <c r="GW109" s="95"/>
      <c r="GX109" s="95"/>
      <c r="GY109" s="95"/>
      <c r="GZ109" s="95"/>
      <c r="HA109" s="95"/>
      <c r="HB109" s="95"/>
      <c r="HC109" s="95"/>
      <c r="HD109" s="95"/>
      <c r="HE109" s="95"/>
      <c r="HF109" s="95"/>
      <c r="HG109" s="95"/>
      <c r="HH109" s="95"/>
      <c r="HI109" s="95"/>
      <c r="HJ109" s="95"/>
      <c r="HK109" s="95"/>
      <c r="HL109" s="95"/>
      <c r="HM109" s="95"/>
      <c r="HN109" s="95"/>
      <c r="HO109" s="95"/>
      <c r="HP109" s="95"/>
      <c r="HQ109" s="95"/>
      <c r="HR109" s="95"/>
      <c r="HS109" s="95"/>
      <c r="HT109" s="95"/>
      <c r="HU109" s="95"/>
      <c r="HV109" s="95"/>
      <c r="HW109" s="95"/>
      <c r="HX109" s="95"/>
      <c r="HY109" s="95"/>
      <c r="HZ109" s="95"/>
      <c r="IA109" s="95"/>
      <c r="IB109" s="95"/>
      <c r="IC109" s="95"/>
      <c r="ID109" s="95"/>
      <c r="IE109" s="95"/>
      <c r="IF109" s="95"/>
      <c r="IG109" s="95"/>
      <c r="IH109" s="95"/>
      <c r="II109" s="95"/>
      <c r="IJ109" s="95"/>
      <c r="IK109" s="95"/>
      <c r="IL109" s="95"/>
      <c r="IM109" s="95"/>
      <c r="IN109" s="95"/>
      <c r="IO109" s="95"/>
      <c r="IP109" s="95"/>
      <c r="IQ109" s="95"/>
      <c r="IR109" s="95"/>
      <c r="IS109" s="95"/>
      <c r="IT109" s="95"/>
      <c r="IU109" s="95"/>
      <c r="IV109" s="95"/>
    </row>
    <row r="110" spans="2:256" ht="44.25" customHeight="1" x14ac:dyDescent="0.2">
      <c r="B110" s="31">
        <v>80111600</v>
      </c>
      <c r="C110" s="35" t="s">
        <v>140</v>
      </c>
      <c r="D110" s="41">
        <v>45530</v>
      </c>
      <c r="E110" s="14" t="s">
        <v>103</v>
      </c>
      <c r="F110" s="27" t="s">
        <v>48</v>
      </c>
      <c r="G110" s="28" t="s">
        <v>35</v>
      </c>
      <c r="H110" s="97">
        <v>3000000</v>
      </c>
      <c r="I110" s="97">
        <v>3000000</v>
      </c>
      <c r="J110" s="30" t="s">
        <v>36</v>
      </c>
      <c r="K110" s="30" t="s">
        <v>36</v>
      </c>
      <c r="L110" s="28" t="s">
        <v>37</v>
      </c>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c r="DP110" s="95"/>
      <c r="DQ110" s="95"/>
      <c r="DR110" s="95"/>
      <c r="DS110" s="95"/>
      <c r="DT110" s="95"/>
      <c r="DU110" s="95"/>
      <c r="DV110" s="95"/>
      <c r="DW110" s="95"/>
      <c r="DX110" s="95"/>
      <c r="DY110" s="95"/>
      <c r="DZ110" s="95"/>
      <c r="EA110" s="95"/>
      <c r="EB110" s="95"/>
      <c r="EC110" s="95"/>
      <c r="ED110" s="95"/>
      <c r="EE110" s="95"/>
      <c r="EF110" s="95"/>
      <c r="EG110" s="95"/>
      <c r="EH110" s="95"/>
      <c r="EI110" s="95"/>
      <c r="EJ110" s="95"/>
      <c r="EK110" s="95"/>
      <c r="EL110" s="95"/>
      <c r="EM110" s="95"/>
      <c r="EN110" s="95"/>
      <c r="EO110" s="95"/>
      <c r="EP110" s="95"/>
      <c r="EQ110" s="95"/>
      <c r="ER110" s="95"/>
      <c r="ES110" s="95"/>
      <c r="ET110" s="95"/>
      <c r="EU110" s="95"/>
      <c r="EV110" s="95"/>
      <c r="EW110" s="95"/>
      <c r="EX110" s="95"/>
      <c r="EY110" s="95"/>
      <c r="EZ110" s="95"/>
      <c r="FA110" s="95"/>
      <c r="FB110" s="95"/>
      <c r="FC110" s="95"/>
      <c r="FD110" s="95"/>
      <c r="FE110" s="95"/>
      <c r="FF110" s="95"/>
      <c r="FG110" s="95"/>
      <c r="FH110" s="95"/>
      <c r="FI110" s="95"/>
      <c r="FJ110" s="95"/>
      <c r="FK110" s="95"/>
      <c r="FL110" s="95"/>
      <c r="FM110" s="95"/>
      <c r="FN110" s="95"/>
      <c r="FO110" s="95"/>
      <c r="FP110" s="95"/>
      <c r="FQ110" s="95"/>
      <c r="FR110" s="95"/>
      <c r="FS110" s="95"/>
      <c r="FT110" s="95"/>
      <c r="FU110" s="95"/>
      <c r="FV110" s="95"/>
      <c r="FW110" s="95"/>
      <c r="FX110" s="95"/>
      <c r="FY110" s="95"/>
      <c r="FZ110" s="95"/>
      <c r="GA110" s="95"/>
      <c r="GB110" s="95"/>
      <c r="GC110" s="95"/>
      <c r="GD110" s="95"/>
      <c r="GE110" s="95"/>
      <c r="GF110" s="95"/>
      <c r="GG110" s="95"/>
      <c r="GH110" s="95"/>
      <c r="GI110" s="95"/>
      <c r="GJ110" s="95"/>
      <c r="GK110" s="95"/>
      <c r="GL110" s="95"/>
      <c r="GM110" s="95"/>
      <c r="GN110" s="95"/>
      <c r="GO110" s="95"/>
      <c r="GP110" s="95"/>
      <c r="GQ110" s="95"/>
      <c r="GR110" s="95"/>
      <c r="GS110" s="95"/>
      <c r="GT110" s="95"/>
      <c r="GU110" s="95"/>
      <c r="GV110" s="95"/>
      <c r="GW110" s="95"/>
      <c r="GX110" s="95"/>
      <c r="GY110" s="95"/>
      <c r="GZ110" s="95"/>
      <c r="HA110" s="95"/>
      <c r="HB110" s="95"/>
      <c r="HC110" s="95"/>
      <c r="HD110" s="95"/>
      <c r="HE110" s="95"/>
      <c r="HF110" s="95"/>
      <c r="HG110" s="95"/>
      <c r="HH110" s="95"/>
      <c r="HI110" s="95"/>
      <c r="HJ110" s="95"/>
      <c r="HK110" s="95"/>
      <c r="HL110" s="95"/>
      <c r="HM110" s="95"/>
      <c r="HN110" s="95"/>
      <c r="HO110" s="95"/>
      <c r="HP110" s="95"/>
      <c r="HQ110" s="95"/>
      <c r="HR110" s="95"/>
      <c r="HS110" s="95"/>
      <c r="HT110" s="95"/>
      <c r="HU110" s="95"/>
      <c r="HV110" s="95"/>
      <c r="HW110" s="95"/>
      <c r="HX110" s="95"/>
      <c r="HY110" s="95"/>
      <c r="HZ110" s="95"/>
      <c r="IA110" s="95"/>
      <c r="IB110" s="95"/>
      <c r="IC110" s="95"/>
      <c r="ID110" s="95"/>
      <c r="IE110" s="95"/>
      <c r="IF110" s="95"/>
      <c r="IG110" s="95"/>
      <c r="IH110" s="95"/>
      <c r="II110" s="95"/>
      <c r="IJ110" s="95"/>
      <c r="IK110" s="95"/>
      <c r="IL110" s="95"/>
      <c r="IM110" s="95"/>
      <c r="IN110" s="95"/>
      <c r="IO110" s="95"/>
      <c r="IP110" s="95"/>
      <c r="IQ110" s="95"/>
      <c r="IR110" s="95"/>
      <c r="IS110" s="95"/>
      <c r="IT110" s="95"/>
      <c r="IU110" s="95"/>
      <c r="IV110" s="95"/>
    </row>
    <row r="111" spans="2:256" ht="44.25" customHeight="1" x14ac:dyDescent="0.2">
      <c r="B111" s="31">
        <v>80111600</v>
      </c>
      <c r="C111" s="35" t="s">
        <v>141</v>
      </c>
      <c r="D111" s="41">
        <v>45530</v>
      </c>
      <c r="E111" s="14" t="s">
        <v>103</v>
      </c>
      <c r="F111" s="27" t="s">
        <v>48</v>
      </c>
      <c r="G111" s="28" t="s">
        <v>35</v>
      </c>
      <c r="H111" s="97">
        <v>3500000</v>
      </c>
      <c r="I111" s="97">
        <v>3500000</v>
      </c>
      <c r="J111" s="30" t="s">
        <v>36</v>
      </c>
      <c r="K111" s="30" t="s">
        <v>36</v>
      </c>
      <c r="L111" s="28" t="s">
        <v>37</v>
      </c>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c r="DP111" s="95"/>
      <c r="DQ111" s="95"/>
      <c r="DR111" s="95"/>
      <c r="DS111" s="95"/>
      <c r="DT111" s="95"/>
      <c r="DU111" s="95"/>
      <c r="DV111" s="95"/>
      <c r="DW111" s="95"/>
      <c r="DX111" s="95"/>
      <c r="DY111" s="95"/>
      <c r="DZ111" s="95"/>
      <c r="EA111" s="95"/>
      <c r="EB111" s="95"/>
      <c r="EC111" s="95"/>
      <c r="ED111" s="95"/>
      <c r="EE111" s="95"/>
      <c r="EF111" s="95"/>
      <c r="EG111" s="95"/>
      <c r="EH111" s="95"/>
      <c r="EI111" s="95"/>
      <c r="EJ111" s="95"/>
      <c r="EK111" s="95"/>
      <c r="EL111" s="95"/>
      <c r="EM111" s="95"/>
      <c r="EN111" s="95"/>
      <c r="EO111" s="95"/>
      <c r="EP111" s="95"/>
      <c r="EQ111" s="95"/>
      <c r="ER111" s="95"/>
      <c r="ES111" s="95"/>
      <c r="ET111" s="95"/>
      <c r="EU111" s="95"/>
      <c r="EV111" s="95"/>
      <c r="EW111" s="95"/>
      <c r="EX111" s="95"/>
      <c r="EY111" s="95"/>
      <c r="EZ111" s="95"/>
      <c r="FA111" s="95"/>
      <c r="FB111" s="95"/>
      <c r="FC111" s="95"/>
      <c r="FD111" s="95"/>
      <c r="FE111" s="95"/>
      <c r="FF111" s="95"/>
      <c r="FG111" s="95"/>
      <c r="FH111" s="95"/>
      <c r="FI111" s="95"/>
      <c r="FJ111" s="95"/>
      <c r="FK111" s="95"/>
      <c r="FL111" s="95"/>
      <c r="FM111" s="95"/>
      <c r="FN111" s="95"/>
      <c r="FO111" s="95"/>
      <c r="FP111" s="95"/>
      <c r="FQ111" s="95"/>
      <c r="FR111" s="95"/>
      <c r="FS111" s="95"/>
      <c r="FT111" s="95"/>
      <c r="FU111" s="95"/>
      <c r="FV111" s="95"/>
      <c r="FW111" s="95"/>
      <c r="FX111" s="95"/>
      <c r="FY111" s="95"/>
      <c r="FZ111" s="95"/>
      <c r="GA111" s="95"/>
      <c r="GB111" s="95"/>
      <c r="GC111" s="95"/>
      <c r="GD111" s="95"/>
      <c r="GE111" s="95"/>
      <c r="GF111" s="95"/>
      <c r="GG111" s="95"/>
      <c r="GH111" s="95"/>
      <c r="GI111" s="95"/>
      <c r="GJ111" s="95"/>
      <c r="GK111" s="95"/>
      <c r="GL111" s="95"/>
      <c r="GM111" s="95"/>
      <c r="GN111" s="95"/>
      <c r="GO111" s="95"/>
      <c r="GP111" s="95"/>
      <c r="GQ111" s="95"/>
      <c r="GR111" s="95"/>
      <c r="GS111" s="95"/>
      <c r="GT111" s="95"/>
      <c r="GU111" s="95"/>
      <c r="GV111" s="95"/>
      <c r="GW111" s="95"/>
      <c r="GX111" s="95"/>
      <c r="GY111" s="95"/>
      <c r="GZ111" s="95"/>
      <c r="HA111" s="95"/>
      <c r="HB111" s="95"/>
      <c r="HC111" s="95"/>
      <c r="HD111" s="95"/>
      <c r="HE111" s="95"/>
      <c r="HF111" s="95"/>
      <c r="HG111" s="95"/>
      <c r="HH111" s="95"/>
      <c r="HI111" s="95"/>
      <c r="HJ111" s="95"/>
      <c r="HK111" s="95"/>
      <c r="HL111" s="95"/>
      <c r="HM111" s="95"/>
      <c r="HN111" s="95"/>
      <c r="HO111" s="95"/>
      <c r="HP111" s="95"/>
      <c r="HQ111" s="95"/>
      <c r="HR111" s="95"/>
      <c r="HS111" s="95"/>
      <c r="HT111" s="95"/>
      <c r="HU111" s="95"/>
      <c r="HV111" s="95"/>
      <c r="HW111" s="95"/>
      <c r="HX111" s="95"/>
      <c r="HY111" s="95"/>
      <c r="HZ111" s="95"/>
      <c r="IA111" s="95"/>
      <c r="IB111" s="95"/>
      <c r="IC111" s="95"/>
      <c r="ID111" s="95"/>
      <c r="IE111" s="95"/>
      <c r="IF111" s="95"/>
      <c r="IG111" s="95"/>
      <c r="IH111" s="95"/>
      <c r="II111" s="95"/>
      <c r="IJ111" s="95"/>
      <c r="IK111" s="95"/>
      <c r="IL111" s="95"/>
      <c r="IM111" s="95"/>
      <c r="IN111" s="95"/>
      <c r="IO111" s="95"/>
      <c r="IP111" s="95"/>
      <c r="IQ111" s="95"/>
      <c r="IR111" s="95"/>
      <c r="IS111" s="95"/>
      <c r="IT111" s="95"/>
      <c r="IU111" s="95"/>
      <c r="IV111" s="95"/>
    </row>
    <row r="112" spans="2:256" ht="44.25" customHeight="1" x14ac:dyDescent="0.2">
      <c r="B112" s="31">
        <v>80111600</v>
      </c>
      <c r="C112" s="35" t="s">
        <v>142</v>
      </c>
      <c r="D112" s="41">
        <v>45530</v>
      </c>
      <c r="E112" s="14" t="s">
        <v>103</v>
      </c>
      <c r="F112" s="27" t="s">
        <v>48</v>
      </c>
      <c r="G112" s="28" t="s">
        <v>35</v>
      </c>
      <c r="H112" s="97">
        <v>3500000</v>
      </c>
      <c r="I112" s="97">
        <v>3500000</v>
      </c>
      <c r="J112" s="30" t="s">
        <v>36</v>
      </c>
      <c r="K112" s="30" t="s">
        <v>36</v>
      </c>
      <c r="L112" s="28" t="s">
        <v>37</v>
      </c>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c r="DP112" s="95"/>
      <c r="DQ112" s="95"/>
      <c r="DR112" s="95"/>
      <c r="DS112" s="95"/>
      <c r="DT112" s="95"/>
      <c r="DU112" s="95"/>
      <c r="DV112" s="95"/>
      <c r="DW112" s="95"/>
      <c r="DX112" s="95"/>
      <c r="DY112" s="95"/>
      <c r="DZ112" s="95"/>
      <c r="EA112" s="95"/>
      <c r="EB112" s="95"/>
      <c r="EC112" s="95"/>
      <c r="ED112" s="95"/>
      <c r="EE112" s="95"/>
      <c r="EF112" s="95"/>
      <c r="EG112" s="95"/>
      <c r="EH112" s="95"/>
      <c r="EI112" s="95"/>
      <c r="EJ112" s="95"/>
      <c r="EK112" s="95"/>
      <c r="EL112" s="95"/>
      <c r="EM112" s="95"/>
      <c r="EN112" s="95"/>
      <c r="EO112" s="95"/>
      <c r="EP112" s="95"/>
      <c r="EQ112" s="95"/>
      <c r="ER112" s="95"/>
      <c r="ES112" s="95"/>
      <c r="ET112" s="95"/>
      <c r="EU112" s="95"/>
      <c r="EV112" s="95"/>
      <c r="EW112" s="95"/>
      <c r="EX112" s="95"/>
      <c r="EY112" s="95"/>
      <c r="EZ112" s="95"/>
      <c r="FA112" s="95"/>
      <c r="FB112" s="95"/>
      <c r="FC112" s="95"/>
      <c r="FD112" s="95"/>
      <c r="FE112" s="95"/>
      <c r="FF112" s="95"/>
      <c r="FG112" s="95"/>
      <c r="FH112" s="95"/>
      <c r="FI112" s="95"/>
      <c r="FJ112" s="95"/>
      <c r="FK112" s="95"/>
      <c r="FL112" s="95"/>
      <c r="FM112" s="95"/>
      <c r="FN112" s="95"/>
      <c r="FO112" s="95"/>
      <c r="FP112" s="95"/>
      <c r="FQ112" s="95"/>
      <c r="FR112" s="95"/>
      <c r="FS112" s="95"/>
      <c r="FT112" s="95"/>
      <c r="FU112" s="95"/>
      <c r="FV112" s="95"/>
      <c r="FW112" s="95"/>
      <c r="FX112" s="95"/>
      <c r="FY112" s="95"/>
      <c r="FZ112" s="95"/>
      <c r="GA112" s="95"/>
      <c r="GB112" s="95"/>
      <c r="GC112" s="95"/>
      <c r="GD112" s="95"/>
      <c r="GE112" s="95"/>
      <c r="GF112" s="95"/>
      <c r="GG112" s="95"/>
      <c r="GH112" s="95"/>
      <c r="GI112" s="95"/>
      <c r="GJ112" s="95"/>
      <c r="GK112" s="95"/>
      <c r="GL112" s="95"/>
      <c r="GM112" s="95"/>
      <c r="GN112" s="95"/>
      <c r="GO112" s="95"/>
      <c r="GP112" s="95"/>
      <c r="GQ112" s="95"/>
      <c r="GR112" s="95"/>
      <c r="GS112" s="95"/>
      <c r="GT112" s="95"/>
      <c r="GU112" s="95"/>
      <c r="GV112" s="95"/>
      <c r="GW112" s="95"/>
      <c r="GX112" s="95"/>
      <c r="GY112" s="95"/>
      <c r="GZ112" s="95"/>
      <c r="HA112" s="95"/>
      <c r="HB112" s="95"/>
      <c r="HC112" s="95"/>
      <c r="HD112" s="95"/>
      <c r="HE112" s="95"/>
      <c r="HF112" s="95"/>
      <c r="HG112" s="95"/>
      <c r="HH112" s="95"/>
      <c r="HI112" s="95"/>
      <c r="HJ112" s="95"/>
      <c r="HK112" s="95"/>
      <c r="HL112" s="95"/>
      <c r="HM112" s="95"/>
      <c r="HN112" s="95"/>
      <c r="HO112" s="95"/>
      <c r="HP112" s="95"/>
      <c r="HQ112" s="95"/>
      <c r="HR112" s="95"/>
      <c r="HS112" s="95"/>
      <c r="HT112" s="95"/>
      <c r="HU112" s="95"/>
      <c r="HV112" s="95"/>
      <c r="HW112" s="95"/>
      <c r="HX112" s="95"/>
      <c r="HY112" s="95"/>
      <c r="HZ112" s="95"/>
      <c r="IA112" s="95"/>
      <c r="IB112" s="95"/>
      <c r="IC112" s="95"/>
      <c r="ID112" s="95"/>
      <c r="IE112" s="95"/>
      <c r="IF112" s="95"/>
      <c r="IG112" s="95"/>
      <c r="IH112" s="95"/>
      <c r="II112" s="95"/>
      <c r="IJ112" s="95"/>
      <c r="IK112" s="95"/>
      <c r="IL112" s="95"/>
      <c r="IM112" s="95"/>
      <c r="IN112" s="95"/>
      <c r="IO112" s="95"/>
      <c r="IP112" s="95"/>
      <c r="IQ112" s="95"/>
      <c r="IR112" s="95"/>
      <c r="IS112" s="95"/>
      <c r="IT112" s="95"/>
      <c r="IU112" s="95"/>
      <c r="IV112" s="95"/>
    </row>
    <row r="113" spans="2:256" ht="44.25" customHeight="1" x14ac:dyDescent="0.2">
      <c r="B113" s="31">
        <v>80111600</v>
      </c>
      <c r="C113" s="35" t="s">
        <v>86</v>
      </c>
      <c r="D113" s="41">
        <v>45530</v>
      </c>
      <c r="E113" s="14" t="s">
        <v>103</v>
      </c>
      <c r="F113" s="27" t="s">
        <v>48</v>
      </c>
      <c r="G113" s="28" t="s">
        <v>35</v>
      </c>
      <c r="H113" s="97">
        <v>2400000</v>
      </c>
      <c r="I113" s="97">
        <v>2400000</v>
      </c>
      <c r="J113" s="30" t="s">
        <v>36</v>
      </c>
      <c r="K113" s="30" t="s">
        <v>36</v>
      </c>
      <c r="L113" s="28" t="s">
        <v>37</v>
      </c>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c r="EO113" s="95"/>
      <c r="EP113" s="95"/>
      <c r="EQ113" s="95"/>
      <c r="ER113" s="95"/>
      <c r="ES113" s="95"/>
      <c r="ET113" s="95"/>
      <c r="EU113" s="95"/>
      <c r="EV113" s="95"/>
      <c r="EW113" s="95"/>
      <c r="EX113" s="95"/>
      <c r="EY113" s="95"/>
      <c r="EZ113" s="95"/>
      <c r="FA113" s="95"/>
      <c r="FB113" s="95"/>
      <c r="FC113" s="95"/>
      <c r="FD113" s="95"/>
      <c r="FE113" s="95"/>
      <c r="FF113" s="95"/>
      <c r="FG113" s="95"/>
      <c r="FH113" s="95"/>
      <c r="FI113" s="95"/>
      <c r="FJ113" s="95"/>
      <c r="FK113" s="95"/>
      <c r="FL113" s="95"/>
      <c r="FM113" s="95"/>
      <c r="FN113" s="95"/>
      <c r="FO113" s="95"/>
      <c r="FP113" s="95"/>
      <c r="FQ113" s="95"/>
      <c r="FR113" s="95"/>
      <c r="FS113" s="95"/>
      <c r="FT113" s="95"/>
      <c r="FU113" s="95"/>
      <c r="FV113" s="95"/>
      <c r="FW113" s="95"/>
      <c r="FX113" s="95"/>
      <c r="FY113" s="95"/>
      <c r="FZ113" s="95"/>
      <c r="GA113" s="95"/>
      <c r="GB113" s="95"/>
      <c r="GC113" s="95"/>
      <c r="GD113" s="95"/>
      <c r="GE113" s="95"/>
      <c r="GF113" s="95"/>
      <c r="GG113" s="95"/>
      <c r="GH113" s="95"/>
      <c r="GI113" s="95"/>
      <c r="GJ113" s="95"/>
      <c r="GK113" s="95"/>
      <c r="GL113" s="95"/>
      <c r="GM113" s="95"/>
      <c r="GN113" s="95"/>
      <c r="GO113" s="95"/>
      <c r="GP113" s="95"/>
      <c r="GQ113" s="95"/>
      <c r="GR113" s="95"/>
      <c r="GS113" s="95"/>
      <c r="GT113" s="95"/>
      <c r="GU113" s="95"/>
      <c r="GV113" s="95"/>
      <c r="GW113" s="95"/>
      <c r="GX113" s="95"/>
      <c r="GY113" s="95"/>
      <c r="GZ113" s="95"/>
      <c r="HA113" s="95"/>
      <c r="HB113" s="95"/>
      <c r="HC113" s="95"/>
      <c r="HD113" s="95"/>
      <c r="HE113" s="95"/>
      <c r="HF113" s="95"/>
      <c r="HG113" s="95"/>
      <c r="HH113" s="95"/>
      <c r="HI113" s="95"/>
      <c r="HJ113" s="95"/>
      <c r="HK113" s="95"/>
      <c r="HL113" s="95"/>
      <c r="HM113" s="95"/>
      <c r="HN113" s="95"/>
      <c r="HO113" s="95"/>
      <c r="HP113" s="95"/>
      <c r="HQ113" s="95"/>
      <c r="HR113" s="95"/>
      <c r="HS113" s="95"/>
      <c r="HT113" s="95"/>
      <c r="HU113" s="95"/>
      <c r="HV113" s="95"/>
      <c r="HW113" s="95"/>
      <c r="HX113" s="95"/>
      <c r="HY113" s="95"/>
      <c r="HZ113" s="95"/>
      <c r="IA113" s="95"/>
      <c r="IB113" s="95"/>
      <c r="IC113" s="95"/>
      <c r="ID113" s="95"/>
      <c r="IE113" s="95"/>
      <c r="IF113" s="95"/>
      <c r="IG113" s="95"/>
      <c r="IH113" s="95"/>
      <c r="II113" s="95"/>
      <c r="IJ113" s="95"/>
      <c r="IK113" s="95"/>
      <c r="IL113" s="95"/>
      <c r="IM113" s="95"/>
      <c r="IN113" s="95"/>
      <c r="IO113" s="95"/>
      <c r="IP113" s="95"/>
      <c r="IQ113" s="95"/>
      <c r="IR113" s="95"/>
      <c r="IS113" s="95"/>
      <c r="IT113" s="95"/>
      <c r="IU113" s="95"/>
      <c r="IV113" s="95"/>
    </row>
    <row r="114" spans="2:256" ht="44.25" customHeight="1" x14ac:dyDescent="0.2">
      <c r="B114" s="31">
        <v>80111600</v>
      </c>
      <c r="C114" s="35" t="s">
        <v>78</v>
      </c>
      <c r="D114" s="41">
        <v>45530</v>
      </c>
      <c r="E114" s="14" t="s">
        <v>103</v>
      </c>
      <c r="F114" s="27" t="s">
        <v>48</v>
      </c>
      <c r="G114" s="28" t="s">
        <v>35</v>
      </c>
      <c r="H114" s="97">
        <v>3500000</v>
      </c>
      <c r="I114" s="97">
        <v>3500000</v>
      </c>
      <c r="J114" s="30" t="s">
        <v>36</v>
      </c>
      <c r="K114" s="30" t="s">
        <v>36</v>
      </c>
      <c r="L114" s="28" t="s">
        <v>37</v>
      </c>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c r="EO114" s="95"/>
      <c r="EP114" s="95"/>
      <c r="EQ114" s="95"/>
      <c r="ER114" s="95"/>
      <c r="ES114" s="95"/>
      <c r="ET114" s="95"/>
      <c r="EU114" s="95"/>
      <c r="EV114" s="95"/>
      <c r="EW114" s="95"/>
      <c r="EX114" s="95"/>
      <c r="EY114" s="95"/>
      <c r="EZ114" s="95"/>
      <c r="FA114" s="95"/>
      <c r="FB114" s="95"/>
      <c r="FC114" s="95"/>
      <c r="FD114" s="95"/>
      <c r="FE114" s="95"/>
      <c r="FF114" s="95"/>
      <c r="FG114" s="95"/>
      <c r="FH114" s="95"/>
      <c r="FI114" s="95"/>
      <c r="FJ114" s="95"/>
      <c r="FK114" s="95"/>
      <c r="FL114" s="95"/>
      <c r="FM114" s="95"/>
      <c r="FN114" s="95"/>
      <c r="FO114" s="95"/>
      <c r="FP114" s="95"/>
      <c r="FQ114" s="95"/>
      <c r="FR114" s="95"/>
      <c r="FS114" s="95"/>
      <c r="FT114" s="95"/>
      <c r="FU114" s="95"/>
      <c r="FV114" s="95"/>
      <c r="FW114" s="95"/>
      <c r="FX114" s="95"/>
      <c r="FY114" s="95"/>
      <c r="FZ114" s="95"/>
      <c r="GA114" s="95"/>
      <c r="GB114" s="95"/>
      <c r="GC114" s="95"/>
      <c r="GD114" s="95"/>
      <c r="GE114" s="95"/>
      <c r="GF114" s="95"/>
      <c r="GG114" s="95"/>
      <c r="GH114" s="95"/>
      <c r="GI114" s="95"/>
      <c r="GJ114" s="95"/>
      <c r="GK114" s="95"/>
      <c r="GL114" s="95"/>
      <c r="GM114" s="95"/>
      <c r="GN114" s="95"/>
      <c r="GO114" s="95"/>
      <c r="GP114" s="95"/>
      <c r="GQ114" s="95"/>
      <c r="GR114" s="95"/>
      <c r="GS114" s="95"/>
      <c r="GT114" s="95"/>
      <c r="GU114" s="95"/>
      <c r="GV114" s="95"/>
      <c r="GW114" s="95"/>
      <c r="GX114" s="95"/>
      <c r="GY114" s="95"/>
      <c r="GZ114" s="95"/>
      <c r="HA114" s="95"/>
      <c r="HB114" s="95"/>
      <c r="HC114" s="95"/>
      <c r="HD114" s="95"/>
      <c r="HE114" s="95"/>
      <c r="HF114" s="95"/>
      <c r="HG114" s="95"/>
      <c r="HH114" s="95"/>
      <c r="HI114" s="95"/>
      <c r="HJ114" s="95"/>
      <c r="HK114" s="95"/>
      <c r="HL114" s="95"/>
      <c r="HM114" s="95"/>
      <c r="HN114" s="95"/>
      <c r="HO114" s="95"/>
      <c r="HP114" s="95"/>
      <c r="HQ114" s="95"/>
      <c r="HR114" s="95"/>
      <c r="HS114" s="95"/>
      <c r="HT114" s="95"/>
      <c r="HU114" s="95"/>
      <c r="HV114" s="95"/>
      <c r="HW114" s="95"/>
      <c r="HX114" s="95"/>
      <c r="HY114" s="95"/>
      <c r="HZ114" s="95"/>
      <c r="IA114" s="95"/>
      <c r="IB114" s="95"/>
      <c r="IC114" s="95"/>
      <c r="ID114" s="95"/>
      <c r="IE114" s="95"/>
      <c r="IF114" s="95"/>
      <c r="IG114" s="95"/>
      <c r="IH114" s="95"/>
      <c r="II114" s="95"/>
      <c r="IJ114" s="95"/>
      <c r="IK114" s="95"/>
      <c r="IL114" s="95"/>
      <c r="IM114" s="95"/>
      <c r="IN114" s="95"/>
      <c r="IO114" s="95"/>
      <c r="IP114" s="95"/>
      <c r="IQ114" s="95"/>
      <c r="IR114" s="95"/>
      <c r="IS114" s="95"/>
      <c r="IT114" s="95"/>
      <c r="IU114" s="95"/>
      <c r="IV114" s="95"/>
    </row>
    <row r="115" spans="2:256" ht="44.25" customHeight="1" x14ac:dyDescent="0.2">
      <c r="B115" s="31">
        <v>80111600</v>
      </c>
      <c r="C115" s="35" t="s">
        <v>143</v>
      </c>
      <c r="D115" s="41">
        <v>45530</v>
      </c>
      <c r="E115" s="14" t="s">
        <v>103</v>
      </c>
      <c r="F115" s="27" t="s">
        <v>48</v>
      </c>
      <c r="G115" s="28" t="s">
        <v>35</v>
      </c>
      <c r="H115" s="97">
        <v>3800000</v>
      </c>
      <c r="I115" s="97">
        <v>3800000</v>
      </c>
      <c r="J115" s="30" t="s">
        <v>36</v>
      </c>
      <c r="K115" s="30" t="s">
        <v>36</v>
      </c>
      <c r="L115" s="28" t="s">
        <v>37</v>
      </c>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c r="DY115" s="95"/>
      <c r="DZ115" s="95"/>
      <c r="EA115" s="95"/>
      <c r="EB115" s="95"/>
      <c r="EC115" s="95"/>
      <c r="ED115" s="95"/>
      <c r="EE115" s="95"/>
      <c r="EF115" s="95"/>
      <c r="EG115" s="95"/>
      <c r="EH115" s="95"/>
      <c r="EI115" s="95"/>
      <c r="EJ115" s="95"/>
      <c r="EK115" s="95"/>
      <c r="EL115" s="95"/>
      <c r="EM115" s="95"/>
      <c r="EN115" s="95"/>
      <c r="EO115" s="95"/>
      <c r="EP115" s="95"/>
      <c r="EQ115" s="95"/>
      <c r="ER115" s="95"/>
      <c r="ES115" s="95"/>
      <c r="ET115" s="95"/>
      <c r="EU115" s="95"/>
      <c r="EV115" s="95"/>
      <c r="EW115" s="95"/>
      <c r="EX115" s="95"/>
      <c r="EY115" s="95"/>
      <c r="EZ115" s="95"/>
      <c r="FA115" s="95"/>
      <c r="FB115" s="95"/>
      <c r="FC115" s="95"/>
      <c r="FD115" s="95"/>
      <c r="FE115" s="95"/>
      <c r="FF115" s="95"/>
      <c r="FG115" s="95"/>
      <c r="FH115" s="95"/>
      <c r="FI115" s="95"/>
      <c r="FJ115" s="95"/>
      <c r="FK115" s="95"/>
      <c r="FL115" s="95"/>
      <c r="FM115" s="95"/>
      <c r="FN115" s="95"/>
      <c r="FO115" s="95"/>
      <c r="FP115" s="95"/>
      <c r="FQ115" s="95"/>
      <c r="FR115" s="95"/>
      <c r="FS115" s="95"/>
      <c r="FT115" s="95"/>
      <c r="FU115" s="95"/>
      <c r="FV115" s="95"/>
      <c r="FW115" s="95"/>
      <c r="FX115" s="95"/>
      <c r="FY115" s="95"/>
      <c r="FZ115" s="95"/>
      <c r="GA115" s="95"/>
      <c r="GB115" s="95"/>
      <c r="GC115" s="95"/>
      <c r="GD115" s="95"/>
      <c r="GE115" s="95"/>
      <c r="GF115" s="95"/>
      <c r="GG115" s="95"/>
      <c r="GH115" s="95"/>
      <c r="GI115" s="95"/>
      <c r="GJ115" s="95"/>
      <c r="GK115" s="95"/>
      <c r="GL115" s="95"/>
      <c r="GM115" s="95"/>
      <c r="GN115" s="95"/>
      <c r="GO115" s="95"/>
      <c r="GP115" s="95"/>
      <c r="GQ115" s="95"/>
      <c r="GR115" s="95"/>
      <c r="GS115" s="95"/>
      <c r="GT115" s="95"/>
      <c r="GU115" s="95"/>
      <c r="GV115" s="95"/>
      <c r="GW115" s="95"/>
      <c r="GX115" s="95"/>
      <c r="GY115" s="95"/>
      <c r="GZ115" s="95"/>
      <c r="HA115" s="95"/>
      <c r="HB115" s="95"/>
      <c r="HC115" s="95"/>
      <c r="HD115" s="95"/>
      <c r="HE115" s="95"/>
      <c r="HF115" s="95"/>
      <c r="HG115" s="95"/>
      <c r="HH115" s="95"/>
      <c r="HI115" s="95"/>
      <c r="HJ115" s="95"/>
      <c r="HK115" s="95"/>
      <c r="HL115" s="95"/>
      <c r="HM115" s="95"/>
      <c r="HN115" s="95"/>
      <c r="HO115" s="95"/>
      <c r="HP115" s="95"/>
      <c r="HQ115" s="95"/>
      <c r="HR115" s="95"/>
      <c r="HS115" s="95"/>
      <c r="HT115" s="95"/>
      <c r="HU115" s="95"/>
      <c r="HV115" s="95"/>
      <c r="HW115" s="95"/>
      <c r="HX115" s="95"/>
      <c r="HY115" s="95"/>
      <c r="HZ115" s="95"/>
      <c r="IA115" s="95"/>
      <c r="IB115" s="95"/>
      <c r="IC115" s="95"/>
      <c r="ID115" s="95"/>
      <c r="IE115" s="95"/>
      <c r="IF115" s="95"/>
      <c r="IG115" s="95"/>
      <c r="IH115" s="95"/>
      <c r="II115" s="95"/>
      <c r="IJ115" s="95"/>
      <c r="IK115" s="95"/>
      <c r="IL115" s="95"/>
      <c r="IM115" s="95"/>
      <c r="IN115" s="95"/>
      <c r="IO115" s="95"/>
      <c r="IP115" s="95"/>
      <c r="IQ115" s="95"/>
      <c r="IR115" s="95"/>
      <c r="IS115" s="95"/>
      <c r="IT115" s="95"/>
      <c r="IU115" s="95"/>
      <c r="IV115" s="95"/>
    </row>
    <row r="116" spans="2:256" ht="44.25" customHeight="1" x14ac:dyDescent="0.2">
      <c r="B116" s="31">
        <v>80111600</v>
      </c>
      <c r="C116" s="35" t="s">
        <v>145</v>
      </c>
      <c r="D116" s="37">
        <v>45544</v>
      </c>
      <c r="E116" s="14" t="s">
        <v>144</v>
      </c>
      <c r="F116" s="27" t="s">
        <v>48</v>
      </c>
      <c r="G116" s="28" t="s">
        <v>35</v>
      </c>
      <c r="H116" s="97">
        <v>3320000</v>
      </c>
      <c r="I116" s="29">
        <f t="shared" ref="I116" si="28">+H116</f>
        <v>3320000</v>
      </c>
      <c r="J116" s="30" t="s">
        <v>36</v>
      </c>
      <c r="K116" s="30" t="s">
        <v>36</v>
      </c>
      <c r="L116" s="28" t="s">
        <v>37</v>
      </c>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c r="DP116" s="95"/>
      <c r="DQ116" s="95"/>
      <c r="DR116" s="95"/>
      <c r="DS116" s="95"/>
      <c r="DT116" s="95"/>
      <c r="DU116" s="95"/>
      <c r="DV116" s="95"/>
      <c r="DW116" s="95"/>
      <c r="DX116" s="95"/>
      <c r="DY116" s="95"/>
      <c r="DZ116" s="95"/>
      <c r="EA116" s="95"/>
      <c r="EB116" s="95"/>
      <c r="EC116" s="95"/>
      <c r="ED116" s="95"/>
      <c r="EE116" s="95"/>
      <c r="EF116" s="95"/>
      <c r="EG116" s="95"/>
      <c r="EH116" s="95"/>
      <c r="EI116" s="95"/>
      <c r="EJ116" s="95"/>
      <c r="EK116" s="95"/>
      <c r="EL116" s="95"/>
      <c r="EM116" s="95"/>
      <c r="EN116" s="95"/>
      <c r="EO116" s="95"/>
      <c r="EP116" s="95"/>
      <c r="EQ116" s="95"/>
      <c r="ER116" s="95"/>
      <c r="ES116" s="95"/>
      <c r="ET116" s="95"/>
      <c r="EU116" s="95"/>
      <c r="EV116" s="95"/>
      <c r="EW116" s="95"/>
      <c r="EX116" s="95"/>
      <c r="EY116" s="95"/>
      <c r="EZ116" s="95"/>
      <c r="FA116" s="95"/>
      <c r="FB116" s="95"/>
      <c r="FC116" s="95"/>
      <c r="FD116" s="95"/>
      <c r="FE116" s="95"/>
      <c r="FF116" s="95"/>
      <c r="FG116" s="95"/>
      <c r="FH116" s="95"/>
      <c r="FI116" s="95"/>
      <c r="FJ116" s="95"/>
      <c r="FK116" s="95"/>
      <c r="FL116" s="95"/>
      <c r="FM116" s="95"/>
      <c r="FN116" s="95"/>
      <c r="FO116" s="95"/>
      <c r="FP116" s="95"/>
      <c r="FQ116" s="95"/>
      <c r="FR116" s="95"/>
      <c r="FS116" s="95"/>
      <c r="FT116" s="95"/>
      <c r="FU116" s="95"/>
      <c r="FV116" s="95"/>
      <c r="FW116" s="95"/>
      <c r="FX116" s="95"/>
      <c r="FY116" s="95"/>
      <c r="FZ116" s="95"/>
      <c r="GA116" s="95"/>
      <c r="GB116" s="95"/>
      <c r="GC116" s="95"/>
      <c r="GD116" s="95"/>
      <c r="GE116" s="95"/>
      <c r="GF116" s="95"/>
      <c r="GG116" s="95"/>
      <c r="GH116" s="95"/>
      <c r="GI116" s="95"/>
      <c r="GJ116" s="95"/>
      <c r="GK116" s="95"/>
      <c r="GL116" s="95"/>
      <c r="GM116" s="95"/>
      <c r="GN116" s="95"/>
      <c r="GO116" s="95"/>
      <c r="GP116" s="95"/>
      <c r="GQ116" s="95"/>
      <c r="GR116" s="95"/>
      <c r="GS116" s="95"/>
      <c r="GT116" s="95"/>
      <c r="GU116" s="95"/>
      <c r="GV116" s="95"/>
      <c r="GW116" s="95"/>
      <c r="GX116" s="95"/>
      <c r="GY116" s="95"/>
      <c r="GZ116" s="95"/>
      <c r="HA116" s="95"/>
      <c r="HB116" s="95"/>
      <c r="HC116" s="95"/>
      <c r="HD116" s="95"/>
      <c r="HE116" s="95"/>
      <c r="HF116" s="95"/>
      <c r="HG116" s="95"/>
      <c r="HH116" s="95"/>
      <c r="HI116" s="95"/>
      <c r="HJ116" s="95"/>
      <c r="HK116" s="95"/>
      <c r="HL116" s="95"/>
      <c r="HM116" s="95"/>
      <c r="HN116" s="95"/>
      <c r="HO116" s="95"/>
      <c r="HP116" s="95"/>
      <c r="HQ116" s="95"/>
      <c r="HR116" s="95"/>
      <c r="HS116" s="95"/>
      <c r="HT116" s="95"/>
      <c r="HU116" s="95"/>
      <c r="HV116" s="95"/>
      <c r="HW116" s="95"/>
      <c r="HX116" s="95"/>
      <c r="HY116" s="95"/>
      <c r="HZ116" s="95"/>
      <c r="IA116" s="95"/>
      <c r="IB116" s="95"/>
      <c r="IC116" s="95"/>
      <c r="ID116" s="95"/>
      <c r="IE116" s="95"/>
      <c r="IF116" s="95"/>
      <c r="IG116" s="95"/>
      <c r="IH116" s="95"/>
      <c r="II116" s="95"/>
      <c r="IJ116" s="95"/>
      <c r="IK116" s="95"/>
      <c r="IL116" s="95"/>
      <c r="IM116" s="95"/>
      <c r="IN116" s="95"/>
      <c r="IO116" s="95"/>
      <c r="IP116" s="95"/>
      <c r="IQ116" s="95"/>
      <c r="IR116" s="95"/>
      <c r="IS116" s="95"/>
      <c r="IT116" s="95"/>
      <c r="IU116" s="95"/>
      <c r="IV116" s="95"/>
    </row>
    <row r="117" spans="2:256" ht="60" x14ac:dyDescent="0.2">
      <c r="B117" s="31">
        <v>80111600</v>
      </c>
      <c r="C117" s="35" t="s">
        <v>146</v>
      </c>
      <c r="D117" s="37">
        <v>45561</v>
      </c>
      <c r="E117" s="14" t="s">
        <v>103</v>
      </c>
      <c r="F117" s="27" t="s">
        <v>48</v>
      </c>
      <c r="G117" s="28" t="s">
        <v>35</v>
      </c>
      <c r="H117" s="97">
        <v>2200000</v>
      </c>
      <c r="I117" s="98">
        <v>2200000</v>
      </c>
      <c r="J117" s="30" t="s">
        <v>36</v>
      </c>
      <c r="K117" s="30" t="s">
        <v>36</v>
      </c>
      <c r="L117" s="28" t="s">
        <v>37</v>
      </c>
    </row>
    <row r="118" spans="2:256" ht="60" x14ac:dyDescent="0.2">
      <c r="B118" s="31">
        <v>80111600</v>
      </c>
      <c r="C118" s="99" t="s">
        <v>148</v>
      </c>
      <c r="D118" s="37">
        <v>45561</v>
      </c>
      <c r="E118" s="14" t="s">
        <v>147</v>
      </c>
      <c r="F118" s="27" t="s">
        <v>48</v>
      </c>
      <c r="G118" s="28" t="s">
        <v>35</v>
      </c>
      <c r="H118" s="97">
        <v>9500000</v>
      </c>
      <c r="I118" s="97">
        <v>9500000</v>
      </c>
      <c r="J118" s="30" t="s">
        <v>36</v>
      </c>
      <c r="K118" s="30" t="s">
        <v>36</v>
      </c>
      <c r="L118" s="28" t="s">
        <v>37</v>
      </c>
    </row>
    <row r="119" spans="2:256" ht="60" x14ac:dyDescent="0.25">
      <c r="B119" s="31">
        <v>80111600</v>
      </c>
      <c r="C119" s="35" t="s">
        <v>152</v>
      </c>
      <c r="D119" s="13">
        <v>45562</v>
      </c>
      <c r="E119" s="14" t="s">
        <v>174</v>
      </c>
      <c r="F119" s="27" t="s">
        <v>48</v>
      </c>
      <c r="G119" s="28" t="s">
        <v>35</v>
      </c>
      <c r="H119" s="43">
        <v>10966698</v>
      </c>
      <c r="I119" s="43">
        <v>10966698</v>
      </c>
      <c r="J119" s="30" t="s">
        <v>36</v>
      </c>
      <c r="K119" s="30" t="s">
        <v>36</v>
      </c>
      <c r="L119" s="28" t="s">
        <v>37</v>
      </c>
    </row>
    <row r="120" spans="2:256" ht="90" x14ac:dyDescent="0.25">
      <c r="B120" s="31">
        <v>80111600</v>
      </c>
      <c r="C120" s="35" t="s">
        <v>153</v>
      </c>
      <c r="D120" s="13">
        <v>45562</v>
      </c>
      <c r="E120" s="14" t="s">
        <v>174</v>
      </c>
      <c r="F120" s="27" t="s">
        <v>48</v>
      </c>
      <c r="G120" s="28" t="s">
        <v>35</v>
      </c>
      <c r="H120" s="43">
        <v>14100000</v>
      </c>
      <c r="I120" s="43">
        <v>14100000</v>
      </c>
      <c r="J120" s="30" t="s">
        <v>36</v>
      </c>
      <c r="K120" s="30" t="s">
        <v>36</v>
      </c>
      <c r="L120" s="28" t="s">
        <v>37</v>
      </c>
    </row>
    <row r="121" spans="2:256" ht="60" x14ac:dyDescent="0.25">
      <c r="B121" s="31">
        <v>80111600</v>
      </c>
      <c r="C121" s="35" t="s">
        <v>154</v>
      </c>
      <c r="D121" s="13">
        <v>45562</v>
      </c>
      <c r="E121" s="14" t="s">
        <v>174</v>
      </c>
      <c r="F121" s="27" t="s">
        <v>48</v>
      </c>
      <c r="G121" s="28" t="s">
        <v>35</v>
      </c>
      <c r="H121" s="43">
        <v>5953396</v>
      </c>
      <c r="I121" s="43">
        <v>5953396</v>
      </c>
      <c r="J121" s="30" t="s">
        <v>36</v>
      </c>
      <c r="K121" s="30" t="s">
        <v>36</v>
      </c>
      <c r="L121" s="28" t="s">
        <v>37</v>
      </c>
    </row>
    <row r="122" spans="2:256" ht="60" x14ac:dyDescent="0.25">
      <c r="B122" s="31">
        <v>80111600</v>
      </c>
      <c r="C122" s="35" t="s">
        <v>155</v>
      </c>
      <c r="D122" s="13">
        <v>45562</v>
      </c>
      <c r="E122" s="14" t="s">
        <v>174</v>
      </c>
      <c r="F122" s="27" t="s">
        <v>48</v>
      </c>
      <c r="G122" s="28" t="s">
        <v>35</v>
      </c>
      <c r="H122" s="43">
        <v>9400000</v>
      </c>
      <c r="I122" s="43">
        <v>9400000</v>
      </c>
      <c r="J122" s="30" t="s">
        <v>36</v>
      </c>
      <c r="K122" s="30" t="s">
        <v>36</v>
      </c>
      <c r="L122" s="28" t="s">
        <v>37</v>
      </c>
    </row>
    <row r="123" spans="2:256" ht="60" x14ac:dyDescent="0.25">
      <c r="B123" s="31">
        <v>80111600</v>
      </c>
      <c r="C123" s="35" t="s">
        <v>156</v>
      </c>
      <c r="D123" s="13">
        <v>45562</v>
      </c>
      <c r="E123" s="14" t="s">
        <v>174</v>
      </c>
      <c r="F123" s="27" t="s">
        <v>48</v>
      </c>
      <c r="G123" s="28" t="s">
        <v>35</v>
      </c>
      <c r="H123" s="43">
        <v>12533396</v>
      </c>
      <c r="I123" s="43">
        <v>12533396</v>
      </c>
      <c r="J123" s="30" t="s">
        <v>36</v>
      </c>
      <c r="K123" s="30" t="s">
        <v>36</v>
      </c>
      <c r="L123" s="28" t="s">
        <v>37</v>
      </c>
    </row>
    <row r="124" spans="2:256" ht="60" x14ac:dyDescent="0.25">
      <c r="B124" s="31">
        <v>80111600</v>
      </c>
      <c r="C124" s="35" t="s">
        <v>157</v>
      </c>
      <c r="D124" s="13">
        <v>45562</v>
      </c>
      <c r="E124" s="14" t="s">
        <v>174</v>
      </c>
      <c r="F124" s="27" t="s">
        <v>48</v>
      </c>
      <c r="G124" s="28" t="s">
        <v>35</v>
      </c>
      <c r="H124" s="43">
        <v>17233396</v>
      </c>
      <c r="I124" s="43">
        <v>17233396</v>
      </c>
      <c r="J124" s="30" t="s">
        <v>36</v>
      </c>
      <c r="K124" s="30" t="s">
        <v>36</v>
      </c>
      <c r="L124" s="28" t="s">
        <v>37</v>
      </c>
    </row>
    <row r="125" spans="2:256" ht="60" x14ac:dyDescent="0.25">
      <c r="B125" s="31">
        <v>80111600</v>
      </c>
      <c r="C125" s="35" t="s">
        <v>158</v>
      </c>
      <c r="D125" s="13">
        <v>45562</v>
      </c>
      <c r="E125" s="14" t="s">
        <v>174</v>
      </c>
      <c r="F125" s="27" t="s">
        <v>48</v>
      </c>
      <c r="G125" s="28" t="s">
        <v>35</v>
      </c>
      <c r="H125" s="43">
        <v>7520000</v>
      </c>
      <c r="I125" s="43">
        <v>7520000</v>
      </c>
      <c r="J125" s="30" t="s">
        <v>36</v>
      </c>
      <c r="K125" s="30" t="s">
        <v>36</v>
      </c>
      <c r="L125" s="28" t="s">
        <v>37</v>
      </c>
    </row>
    <row r="126" spans="2:256" ht="60" x14ac:dyDescent="0.25">
      <c r="B126" s="31">
        <v>80111600</v>
      </c>
      <c r="C126" s="35" t="s">
        <v>159</v>
      </c>
      <c r="D126" s="13">
        <v>45562</v>
      </c>
      <c r="E126" s="14" t="s">
        <v>174</v>
      </c>
      <c r="F126" s="27" t="s">
        <v>48</v>
      </c>
      <c r="G126" s="28" t="s">
        <v>35</v>
      </c>
      <c r="H126" s="43">
        <v>21933396</v>
      </c>
      <c r="I126" s="43">
        <v>21933396</v>
      </c>
      <c r="J126" s="30" t="s">
        <v>36</v>
      </c>
      <c r="K126" s="30" t="s">
        <v>36</v>
      </c>
      <c r="L126" s="28" t="s">
        <v>37</v>
      </c>
    </row>
    <row r="127" spans="2:256" ht="75" x14ac:dyDescent="0.25">
      <c r="B127" s="31">
        <v>80111600</v>
      </c>
      <c r="C127" s="35" t="s">
        <v>160</v>
      </c>
      <c r="D127" s="13">
        <v>45562</v>
      </c>
      <c r="E127" s="14" t="s">
        <v>174</v>
      </c>
      <c r="F127" s="27" t="s">
        <v>48</v>
      </c>
      <c r="G127" s="28" t="s">
        <v>35</v>
      </c>
      <c r="H127" s="43">
        <v>12533396</v>
      </c>
      <c r="I127" s="43">
        <v>12533396</v>
      </c>
      <c r="J127" s="30" t="s">
        <v>36</v>
      </c>
      <c r="K127" s="30" t="s">
        <v>36</v>
      </c>
      <c r="L127" s="28" t="s">
        <v>37</v>
      </c>
    </row>
    <row r="128" spans="2:256" ht="60" x14ac:dyDescent="0.25">
      <c r="B128" s="31">
        <v>80111600</v>
      </c>
      <c r="C128" s="35" t="s">
        <v>161</v>
      </c>
      <c r="D128" s="13">
        <v>45562</v>
      </c>
      <c r="E128" s="14" t="s">
        <v>174</v>
      </c>
      <c r="F128" s="27" t="s">
        <v>48</v>
      </c>
      <c r="G128" s="28" t="s">
        <v>35</v>
      </c>
      <c r="H128" s="43">
        <v>12533396</v>
      </c>
      <c r="I128" s="43">
        <v>12533396</v>
      </c>
      <c r="J128" s="30" t="s">
        <v>36</v>
      </c>
      <c r="K128" s="30" t="s">
        <v>36</v>
      </c>
      <c r="L128" s="28" t="s">
        <v>37</v>
      </c>
    </row>
    <row r="129" spans="2:12" ht="75" x14ac:dyDescent="0.25">
      <c r="B129" s="31">
        <v>80111600</v>
      </c>
      <c r="C129" s="35" t="s">
        <v>162</v>
      </c>
      <c r="D129" s="13">
        <v>45562</v>
      </c>
      <c r="E129" s="14" t="s">
        <v>174</v>
      </c>
      <c r="F129" s="27" t="s">
        <v>48</v>
      </c>
      <c r="G129" s="28" t="s">
        <v>35</v>
      </c>
      <c r="H129" s="43">
        <v>12533396</v>
      </c>
      <c r="I129" s="43">
        <v>12533396</v>
      </c>
      <c r="J129" s="30" t="s">
        <v>36</v>
      </c>
      <c r="K129" s="30" t="s">
        <v>36</v>
      </c>
      <c r="L129" s="28" t="s">
        <v>37</v>
      </c>
    </row>
    <row r="130" spans="2:12" ht="60" x14ac:dyDescent="0.25">
      <c r="B130" s="31">
        <v>80111600</v>
      </c>
      <c r="C130" s="35" t="s">
        <v>163</v>
      </c>
      <c r="D130" s="13">
        <v>45562</v>
      </c>
      <c r="E130" s="14" t="s">
        <v>174</v>
      </c>
      <c r="F130" s="27" t="s">
        <v>48</v>
      </c>
      <c r="G130" s="28" t="s">
        <v>35</v>
      </c>
      <c r="H130" s="43">
        <v>8773396</v>
      </c>
      <c r="I130" s="43">
        <v>8773396</v>
      </c>
      <c r="J130" s="30" t="s">
        <v>36</v>
      </c>
      <c r="K130" s="30" t="s">
        <v>36</v>
      </c>
      <c r="L130" s="28" t="s">
        <v>37</v>
      </c>
    </row>
    <row r="131" spans="2:12" ht="75" x14ac:dyDescent="0.25">
      <c r="B131" s="31">
        <v>80111600</v>
      </c>
      <c r="C131" s="35" t="s">
        <v>164</v>
      </c>
      <c r="D131" s="13">
        <v>45562</v>
      </c>
      <c r="E131" s="14" t="s">
        <v>174</v>
      </c>
      <c r="F131" s="27" t="s">
        <v>48</v>
      </c>
      <c r="G131" s="28" t="s">
        <v>35</v>
      </c>
      <c r="H131" s="43">
        <v>11906698</v>
      </c>
      <c r="I131" s="43">
        <v>11906698</v>
      </c>
      <c r="J131" s="30" t="s">
        <v>36</v>
      </c>
      <c r="K131" s="30" t="s">
        <v>36</v>
      </c>
      <c r="L131" s="28" t="s">
        <v>37</v>
      </c>
    </row>
    <row r="132" spans="2:12" ht="105" x14ac:dyDescent="0.25">
      <c r="B132" s="31">
        <v>80111600</v>
      </c>
      <c r="C132" s="35" t="s">
        <v>165</v>
      </c>
      <c r="D132" s="13">
        <v>45562</v>
      </c>
      <c r="E132" s="14" t="s">
        <v>174</v>
      </c>
      <c r="F132" s="27" t="s">
        <v>48</v>
      </c>
      <c r="G132" s="28" t="s">
        <v>35</v>
      </c>
      <c r="H132" s="43">
        <v>10966698</v>
      </c>
      <c r="I132" s="43">
        <v>10966698</v>
      </c>
      <c r="J132" s="30" t="s">
        <v>36</v>
      </c>
      <c r="K132" s="30" t="s">
        <v>36</v>
      </c>
      <c r="L132" s="28" t="s">
        <v>37</v>
      </c>
    </row>
    <row r="133" spans="2:12" ht="60" x14ac:dyDescent="0.25">
      <c r="B133" s="31">
        <v>80111600</v>
      </c>
      <c r="C133" s="100" t="s">
        <v>166</v>
      </c>
      <c r="D133" s="13">
        <v>45562</v>
      </c>
      <c r="E133" s="14" t="s">
        <v>174</v>
      </c>
      <c r="F133" s="27" t="s">
        <v>48</v>
      </c>
      <c r="G133" s="28" t="s">
        <v>35</v>
      </c>
      <c r="H133" s="43">
        <v>21933396</v>
      </c>
      <c r="I133" s="43">
        <v>21933396</v>
      </c>
      <c r="J133" s="30" t="s">
        <v>36</v>
      </c>
      <c r="K133" s="30" t="s">
        <v>36</v>
      </c>
      <c r="L133" s="28" t="s">
        <v>37</v>
      </c>
    </row>
    <row r="134" spans="2:12" ht="60" x14ac:dyDescent="0.25">
      <c r="B134" s="31">
        <v>80111600</v>
      </c>
      <c r="C134" s="35" t="s">
        <v>65</v>
      </c>
      <c r="D134" s="13">
        <v>45562</v>
      </c>
      <c r="E134" s="14" t="s">
        <v>174</v>
      </c>
      <c r="F134" s="27" t="s">
        <v>48</v>
      </c>
      <c r="G134" s="28" t="s">
        <v>35</v>
      </c>
      <c r="H134" s="43">
        <v>6110000</v>
      </c>
      <c r="I134" s="43">
        <v>6110000</v>
      </c>
      <c r="J134" s="30" t="s">
        <v>36</v>
      </c>
      <c r="K134" s="30" t="s">
        <v>36</v>
      </c>
      <c r="L134" s="28" t="s">
        <v>37</v>
      </c>
    </row>
    <row r="135" spans="2:12" ht="60" x14ac:dyDescent="0.25">
      <c r="B135" s="31">
        <v>80111600</v>
      </c>
      <c r="C135" s="35" t="s">
        <v>167</v>
      </c>
      <c r="D135" s="13">
        <v>45562</v>
      </c>
      <c r="E135" s="14" t="s">
        <v>174</v>
      </c>
      <c r="F135" s="27" t="s">
        <v>48</v>
      </c>
      <c r="G135" s="28" t="s">
        <v>35</v>
      </c>
      <c r="H135" s="43">
        <v>21933396</v>
      </c>
      <c r="I135" s="43">
        <v>21933396</v>
      </c>
      <c r="J135" s="30" t="s">
        <v>36</v>
      </c>
      <c r="K135" s="30" t="s">
        <v>36</v>
      </c>
      <c r="L135" s="28" t="s">
        <v>37</v>
      </c>
    </row>
    <row r="136" spans="2:12" ht="60" x14ac:dyDescent="0.25">
      <c r="B136" s="31">
        <v>80111600</v>
      </c>
      <c r="C136" s="35" t="s">
        <v>168</v>
      </c>
      <c r="D136" s="13">
        <v>45562</v>
      </c>
      <c r="E136" s="14" t="s">
        <v>174</v>
      </c>
      <c r="F136" s="27" t="s">
        <v>48</v>
      </c>
      <c r="G136" s="28" t="s">
        <v>35</v>
      </c>
      <c r="H136" s="43">
        <v>18173396</v>
      </c>
      <c r="I136" s="43">
        <v>18173396</v>
      </c>
      <c r="J136" s="30" t="s">
        <v>36</v>
      </c>
      <c r="K136" s="30" t="s">
        <v>36</v>
      </c>
      <c r="L136" s="28" t="s">
        <v>37</v>
      </c>
    </row>
    <row r="137" spans="2:12" ht="60" x14ac:dyDescent="0.25">
      <c r="B137" s="31">
        <v>80111600</v>
      </c>
      <c r="C137" s="35" t="s">
        <v>169</v>
      </c>
      <c r="D137" s="13">
        <v>45562</v>
      </c>
      <c r="E137" s="14" t="s">
        <v>174</v>
      </c>
      <c r="F137" s="27" t="s">
        <v>48</v>
      </c>
      <c r="G137" s="28" t="s">
        <v>35</v>
      </c>
      <c r="H137" s="43">
        <v>10966667</v>
      </c>
      <c r="I137" s="43">
        <v>10966667</v>
      </c>
      <c r="J137" s="30" t="s">
        <v>36</v>
      </c>
      <c r="K137" s="30" t="s">
        <v>36</v>
      </c>
      <c r="L137" s="28" t="s">
        <v>37</v>
      </c>
    </row>
    <row r="138" spans="2:12" ht="60" x14ac:dyDescent="0.25">
      <c r="B138" s="31">
        <v>80111600</v>
      </c>
      <c r="C138" s="35" t="s">
        <v>170</v>
      </c>
      <c r="D138" s="13">
        <v>45562</v>
      </c>
      <c r="E138" s="14" t="s">
        <v>174</v>
      </c>
      <c r="F138" s="27" t="s">
        <v>48</v>
      </c>
      <c r="G138" s="28" t="s">
        <v>35</v>
      </c>
      <c r="H138" s="43">
        <v>12533396</v>
      </c>
      <c r="I138" s="43">
        <v>12533396</v>
      </c>
      <c r="J138" s="30" t="s">
        <v>36</v>
      </c>
      <c r="K138" s="30" t="s">
        <v>36</v>
      </c>
      <c r="L138" s="28" t="s">
        <v>37</v>
      </c>
    </row>
    <row r="139" spans="2:12" ht="60" x14ac:dyDescent="0.25">
      <c r="B139" s="31">
        <v>80111600</v>
      </c>
      <c r="C139" s="35" t="s">
        <v>171</v>
      </c>
      <c r="D139" s="13">
        <v>45562</v>
      </c>
      <c r="E139" s="14" t="s">
        <v>174</v>
      </c>
      <c r="F139" s="27" t="s">
        <v>48</v>
      </c>
      <c r="G139" s="28" t="s">
        <v>35</v>
      </c>
      <c r="H139" s="43">
        <v>10966698</v>
      </c>
      <c r="I139" s="43">
        <v>10966698</v>
      </c>
      <c r="J139" s="30" t="s">
        <v>36</v>
      </c>
      <c r="K139" s="30" t="s">
        <v>36</v>
      </c>
      <c r="L139" s="28" t="s">
        <v>37</v>
      </c>
    </row>
    <row r="140" spans="2:12" ht="60" x14ac:dyDescent="0.25">
      <c r="B140" s="31">
        <v>80111600</v>
      </c>
      <c r="C140" s="35" t="s">
        <v>122</v>
      </c>
      <c r="D140" s="13">
        <v>45562</v>
      </c>
      <c r="E140" s="14" t="s">
        <v>174</v>
      </c>
      <c r="F140" s="27" t="s">
        <v>48</v>
      </c>
      <c r="G140" s="28" t="s">
        <v>35</v>
      </c>
      <c r="H140" s="43">
        <v>21933396</v>
      </c>
      <c r="I140" s="43">
        <v>21933396</v>
      </c>
      <c r="J140" s="30" t="s">
        <v>36</v>
      </c>
      <c r="K140" s="30" t="s">
        <v>36</v>
      </c>
      <c r="L140" s="28" t="s">
        <v>37</v>
      </c>
    </row>
    <row r="141" spans="2:12" ht="60" x14ac:dyDescent="0.25">
      <c r="B141" s="31">
        <v>80111600</v>
      </c>
      <c r="C141" s="35" t="s">
        <v>172</v>
      </c>
      <c r="D141" s="13">
        <v>45562</v>
      </c>
      <c r="E141" s="14" t="s">
        <v>174</v>
      </c>
      <c r="F141" s="27" t="s">
        <v>48</v>
      </c>
      <c r="G141" s="28" t="s">
        <v>35</v>
      </c>
      <c r="H141" s="43">
        <v>12533396</v>
      </c>
      <c r="I141" s="43">
        <v>12533396</v>
      </c>
      <c r="J141" s="30" t="s">
        <v>36</v>
      </c>
      <c r="K141" s="30" t="s">
        <v>36</v>
      </c>
      <c r="L141" s="28" t="s">
        <v>37</v>
      </c>
    </row>
    <row r="142" spans="2:12" ht="60" x14ac:dyDescent="0.25">
      <c r="B142" s="31">
        <v>80111600</v>
      </c>
      <c r="C142" s="35" t="s">
        <v>173</v>
      </c>
      <c r="D142" s="13">
        <v>45562</v>
      </c>
      <c r="E142" s="14" t="s">
        <v>174</v>
      </c>
      <c r="F142" s="27" t="s">
        <v>48</v>
      </c>
      <c r="G142" s="28" t="s">
        <v>35</v>
      </c>
      <c r="H142" s="43">
        <v>11906698</v>
      </c>
      <c r="I142" s="43">
        <v>11906698</v>
      </c>
      <c r="J142" s="30" t="s">
        <v>36</v>
      </c>
      <c r="K142" s="30" t="s">
        <v>36</v>
      </c>
      <c r="L142" s="28" t="s">
        <v>37</v>
      </c>
    </row>
    <row r="143" spans="2:12" ht="60" x14ac:dyDescent="0.25">
      <c r="B143" s="31">
        <v>80111600</v>
      </c>
      <c r="C143" s="101" t="s">
        <v>175</v>
      </c>
      <c r="D143" s="13">
        <v>45565</v>
      </c>
      <c r="E143" s="14" t="s">
        <v>181</v>
      </c>
      <c r="F143" s="27" t="s">
        <v>48</v>
      </c>
      <c r="G143" s="28" t="s">
        <v>35</v>
      </c>
      <c r="H143" s="43">
        <v>15166697</v>
      </c>
      <c r="I143" s="43">
        <v>15166697</v>
      </c>
      <c r="J143" s="30" t="s">
        <v>36</v>
      </c>
      <c r="K143" s="30" t="s">
        <v>36</v>
      </c>
      <c r="L143" s="28" t="s">
        <v>37</v>
      </c>
    </row>
    <row r="144" spans="2:12" ht="75" x14ac:dyDescent="0.25">
      <c r="B144" s="31">
        <v>80111600</v>
      </c>
      <c r="C144" s="101" t="s">
        <v>176</v>
      </c>
      <c r="D144" s="13">
        <v>45565</v>
      </c>
      <c r="E144" s="14" t="s">
        <v>181</v>
      </c>
      <c r="F144" s="27" t="s">
        <v>48</v>
      </c>
      <c r="G144" s="28" t="s">
        <v>35</v>
      </c>
      <c r="H144" s="43">
        <v>10616697</v>
      </c>
      <c r="I144" s="43">
        <v>10616697</v>
      </c>
      <c r="J144" s="30" t="s">
        <v>36</v>
      </c>
      <c r="K144" s="30" t="s">
        <v>36</v>
      </c>
      <c r="L144" s="28" t="s">
        <v>37</v>
      </c>
    </row>
    <row r="145" spans="2:12" ht="60" x14ac:dyDescent="0.25">
      <c r="B145" s="31">
        <v>80111600</v>
      </c>
      <c r="C145" s="101" t="s">
        <v>177</v>
      </c>
      <c r="D145" s="13">
        <v>45565</v>
      </c>
      <c r="E145" s="14" t="s">
        <v>181</v>
      </c>
      <c r="F145" s="27" t="s">
        <v>48</v>
      </c>
      <c r="G145" s="28" t="s">
        <v>35</v>
      </c>
      <c r="H145" s="43">
        <v>10616697</v>
      </c>
      <c r="I145" s="43">
        <v>10616697</v>
      </c>
      <c r="J145" s="30" t="s">
        <v>36</v>
      </c>
      <c r="K145" s="30" t="s">
        <v>36</v>
      </c>
      <c r="L145" s="28" t="s">
        <v>37</v>
      </c>
    </row>
    <row r="146" spans="2:12" ht="60" x14ac:dyDescent="0.25">
      <c r="B146" s="31">
        <v>80111600</v>
      </c>
      <c r="C146" s="101" t="s">
        <v>178</v>
      </c>
      <c r="D146" s="13">
        <v>45565</v>
      </c>
      <c r="E146" s="14" t="s">
        <v>181</v>
      </c>
      <c r="F146" s="27" t="s">
        <v>48</v>
      </c>
      <c r="G146" s="28" t="s">
        <v>35</v>
      </c>
      <c r="H146" s="43">
        <v>11526667</v>
      </c>
      <c r="I146" s="43">
        <v>11526667</v>
      </c>
      <c r="J146" s="30" t="s">
        <v>36</v>
      </c>
      <c r="K146" s="30" t="s">
        <v>36</v>
      </c>
      <c r="L146" s="28" t="s">
        <v>37</v>
      </c>
    </row>
    <row r="147" spans="2:12" ht="60" x14ac:dyDescent="0.25">
      <c r="B147" s="31">
        <v>80111600</v>
      </c>
      <c r="C147" s="101" t="s">
        <v>179</v>
      </c>
      <c r="D147" s="13">
        <v>45565</v>
      </c>
      <c r="E147" s="14" t="s">
        <v>181</v>
      </c>
      <c r="F147" s="27" t="s">
        <v>48</v>
      </c>
      <c r="G147" s="28" t="s">
        <v>35</v>
      </c>
      <c r="H147" s="43">
        <v>10616697</v>
      </c>
      <c r="I147" s="43">
        <v>10616697</v>
      </c>
      <c r="J147" s="30" t="s">
        <v>36</v>
      </c>
      <c r="K147" s="30" t="s">
        <v>36</v>
      </c>
      <c r="L147" s="28" t="s">
        <v>37</v>
      </c>
    </row>
    <row r="148" spans="2:12" ht="60" x14ac:dyDescent="0.25">
      <c r="B148" s="31">
        <v>80111600</v>
      </c>
      <c r="C148" s="101" t="s">
        <v>180</v>
      </c>
      <c r="D148" s="13">
        <v>45565</v>
      </c>
      <c r="E148" s="14" t="s">
        <v>181</v>
      </c>
      <c r="F148" s="27" t="s">
        <v>48</v>
      </c>
      <c r="G148" s="28" t="s">
        <v>35</v>
      </c>
      <c r="H148" s="43">
        <v>7280000</v>
      </c>
      <c r="I148" s="43">
        <v>7280000</v>
      </c>
      <c r="J148" s="30" t="s">
        <v>36</v>
      </c>
      <c r="K148" s="30" t="s">
        <v>36</v>
      </c>
      <c r="L148" s="28" t="s">
        <v>37</v>
      </c>
    </row>
    <row r="149" spans="2:12" ht="60" x14ac:dyDescent="0.2">
      <c r="B149" s="31">
        <v>80111600</v>
      </c>
      <c r="C149" s="35" t="s">
        <v>182</v>
      </c>
      <c r="D149" s="13">
        <v>45597</v>
      </c>
      <c r="E149" s="14" t="s">
        <v>183</v>
      </c>
      <c r="F149" s="27" t="s">
        <v>48</v>
      </c>
      <c r="G149" s="28" t="s">
        <v>35</v>
      </c>
      <c r="H149" s="97">
        <v>9600000</v>
      </c>
      <c r="I149" s="98">
        <f>+H149</f>
        <v>9600000</v>
      </c>
      <c r="J149" s="30" t="s">
        <v>36</v>
      </c>
      <c r="K149" s="30" t="s">
        <v>36</v>
      </c>
      <c r="L149" s="28" t="s">
        <v>37</v>
      </c>
    </row>
    <row r="150" spans="2:12" ht="60" x14ac:dyDescent="0.2">
      <c r="B150" s="31">
        <v>80111600</v>
      </c>
      <c r="C150" s="35" t="s">
        <v>184</v>
      </c>
      <c r="D150" s="13">
        <v>45597</v>
      </c>
      <c r="E150" s="14" t="s">
        <v>183</v>
      </c>
      <c r="F150" s="27" t="s">
        <v>48</v>
      </c>
      <c r="G150" s="28" t="s">
        <v>35</v>
      </c>
      <c r="H150" s="97">
        <v>7000000</v>
      </c>
      <c r="I150" s="98">
        <f>+H150</f>
        <v>7000000</v>
      </c>
      <c r="J150" s="30" t="s">
        <v>36</v>
      </c>
      <c r="K150" s="30" t="s">
        <v>36</v>
      </c>
      <c r="L150" s="28" t="s">
        <v>37</v>
      </c>
    </row>
    <row r="151" spans="2:12" ht="60" x14ac:dyDescent="0.2">
      <c r="B151" s="31"/>
      <c r="C151" s="35" t="s">
        <v>185</v>
      </c>
      <c r="D151" s="13">
        <v>45601</v>
      </c>
      <c r="E151" s="14" t="s">
        <v>186</v>
      </c>
      <c r="F151" s="27" t="s">
        <v>187</v>
      </c>
      <c r="G151" s="28" t="s">
        <v>188</v>
      </c>
      <c r="H151" s="97">
        <v>6000000</v>
      </c>
      <c r="I151" s="98">
        <v>6000000</v>
      </c>
      <c r="J151" s="30" t="s">
        <v>36</v>
      </c>
      <c r="K151" s="30" t="s">
        <v>36</v>
      </c>
      <c r="L151" s="28" t="s">
        <v>37</v>
      </c>
    </row>
    <row r="152" spans="2:12" ht="60" x14ac:dyDescent="0.2">
      <c r="B152" s="31">
        <v>80111600</v>
      </c>
      <c r="C152" s="35" t="s">
        <v>190</v>
      </c>
      <c r="D152" s="13">
        <v>45601</v>
      </c>
      <c r="E152" s="14" t="s">
        <v>192</v>
      </c>
      <c r="F152" s="27" t="s">
        <v>48</v>
      </c>
      <c r="G152" s="28" t="s">
        <v>35</v>
      </c>
      <c r="H152" s="97">
        <v>2200000</v>
      </c>
      <c r="I152" s="97">
        <v>2200000</v>
      </c>
      <c r="J152" s="30" t="s">
        <v>36</v>
      </c>
      <c r="K152" s="30" t="s">
        <v>36</v>
      </c>
      <c r="L152" s="28" t="s">
        <v>37</v>
      </c>
    </row>
    <row r="153" spans="2:12" ht="60" x14ac:dyDescent="0.2">
      <c r="B153" s="31">
        <v>81111811</v>
      </c>
      <c r="C153" s="35" t="s">
        <v>189</v>
      </c>
      <c r="D153" s="13">
        <v>45601</v>
      </c>
      <c r="E153" s="14" t="s">
        <v>186</v>
      </c>
      <c r="F153" s="27" t="s">
        <v>191</v>
      </c>
      <c r="G153" s="28" t="s">
        <v>188</v>
      </c>
      <c r="H153" s="97">
        <v>9300000</v>
      </c>
      <c r="I153" s="97">
        <v>9300000</v>
      </c>
      <c r="J153" s="30" t="s">
        <v>36</v>
      </c>
      <c r="K153" s="30" t="s">
        <v>36</v>
      </c>
      <c r="L153" s="28" t="s">
        <v>37</v>
      </c>
    </row>
    <row r="154" spans="2:12" ht="60" x14ac:dyDescent="0.2">
      <c r="B154" s="31">
        <v>80111600</v>
      </c>
      <c r="C154" s="35" t="s">
        <v>193</v>
      </c>
      <c r="D154" s="13">
        <v>45610</v>
      </c>
      <c r="E154" s="14" t="s">
        <v>194</v>
      </c>
      <c r="F154" s="27" t="s">
        <v>48</v>
      </c>
      <c r="G154" s="28" t="s">
        <v>35</v>
      </c>
      <c r="H154" s="97">
        <v>9165000</v>
      </c>
      <c r="I154" s="97">
        <f>+H154</f>
        <v>9165000</v>
      </c>
      <c r="J154" s="30" t="s">
        <v>36</v>
      </c>
      <c r="K154" s="30" t="s">
        <v>36</v>
      </c>
      <c r="L154" s="28" t="s">
        <v>37</v>
      </c>
    </row>
    <row r="155" spans="2:12" ht="60" x14ac:dyDescent="0.2">
      <c r="B155" s="44"/>
      <c r="C155" s="102" t="s">
        <v>195</v>
      </c>
      <c r="D155" s="13">
        <v>45610</v>
      </c>
      <c r="E155" s="14" t="s">
        <v>186</v>
      </c>
      <c r="F155" s="27" t="s">
        <v>187</v>
      </c>
      <c r="G155" s="28" t="s">
        <v>188</v>
      </c>
      <c r="H155" s="97">
        <v>6000000</v>
      </c>
      <c r="I155" s="98">
        <v>6000000</v>
      </c>
      <c r="J155" s="30" t="s">
        <v>36</v>
      </c>
      <c r="K155" s="30" t="s">
        <v>36</v>
      </c>
      <c r="L155" s="28" t="s">
        <v>37</v>
      </c>
    </row>
    <row r="156" spans="2:12" ht="60" x14ac:dyDescent="0.2">
      <c r="B156" s="44"/>
      <c r="C156" s="102" t="s">
        <v>196</v>
      </c>
      <c r="D156" s="41">
        <v>45614</v>
      </c>
      <c r="E156" s="45" t="s">
        <v>144</v>
      </c>
      <c r="F156" s="46" t="s">
        <v>197</v>
      </c>
      <c r="G156" s="28" t="s">
        <v>188</v>
      </c>
      <c r="H156" s="97">
        <v>35000000</v>
      </c>
      <c r="I156" s="98">
        <f>+H156</f>
        <v>35000000</v>
      </c>
      <c r="J156" s="30" t="s">
        <v>36</v>
      </c>
      <c r="K156" s="30" t="s">
        <v>36</v>
      </c>
      <c r="L156" s="28" t="s">
        <v>37</v>
      </c>
    </row>
    <row r="157" spans="2:12" ht="15" x14ac:dyDescent="0.2">
      <c r="B157" s="44"/>
      <c r="C157" s="102"/>
      <c r="D157" s="41"/>
      <c r="E157" s="45"/>
      <c r="F157" s="46"/>
      <c r="G157" s="17"/>
      <c r="H157" s="103"/>
      <c r="I157" s="103"/>
      <c r="J157" s="38"/>
      <c r="K157" s="38"/>
      <c r="L157" s="17"/>
    </row>
    <row r="158" spans="2:12" ht="24" customHeight="1" x14ac:dyDescent="0.2">
      <c r="B158" s="72" t="s">
        <v>51</v>
      </c>
      <c r="C158" s="73"/>
      <c r="D158" s="74"/>
      <c r="E158" s="48"/>
      <c r="F158" s="17"/>
      <c r="G158" s="17"/>
      <c r="H158" s="75"/>
      <c r="I158" s="75"/>
      <c r="J158" s="75"/>
      <c r="K158" s="75"/>
    </row>
    <row r="159" spans="2:12" ht="12" customHeight="1" x14ac:dyDescent="0.2">
      <c r="B159" s="18" t="s">
        <v>22</v>
      </c>
      <c r="C159" s="104" t="s">
        <v>52</v>
      </c>
      <c r="D159" s="19" t="s">
        <v>31</v>
      </c>
      <c r="E159" s="48"/>
      <c r="F159" s="17"/>
      <c r="G159" s="17"/>
      <c r="H159" s="49" t="s">
        <v>109</v>
      </c>
      <c r="I159" s="50"/>
      <c r="J159" s="50"/>
      <c r="K159" s="51"/>
    </row>
    <row r="160" spans="2:12" ht="12" customHeight="1" x14ac:dyDescent="0.2">
      <c r="B160" s="20"/>
      <c r="C160" s="105"/>
      <c r="D160" s="21"/>
      <c r="E160" s="48"/>
      <c r="F160" s="17"/>
      <c r="G160" s="17"/>
      <c r="H160" s="52" t="s">
        <v>108</v>
      </c>
      <c r="I160" s="53"/>
      <c r="J160" s="53"/>
      <c r="K160" s="54"/>
    </row>
    <row r="161" spans="2:11" x14ac:dyDescent="0.2">
      <c r="B161" s="20"/>
      <c r="C161" s="105"/>
      <c r="D161" s="21"/>
      <c r="E161" s="48"/>
      <c r="F161" s="17"/>
      <c r="G161" s="17"/>
      <c r="H161" s="55"/>
      <c r="I161" s="56"/>
      <c r="J161" s="56"/>
      <c r="K161" s="57"/>
    </row>
    <row r="162" spans="2:11" x14ac:dyDescent="0.2">
      <c r="B162" s="20"/>
      <c r="C162" s="105"/>
      <c r="D162" s="21"/>
      <c r="E162" s="48"/>
      <c r="F162" s="17"/>
      <c r="G162" s="17"/>
      <c r="H162" s="55"/>
      <c r="I162" s="56"/>
      <c r="J162" s="56"/>
      <c r="K162" s="57"/>
    </row>
    <row r="163" spans="2:11" x14ac:dyDescent="0.2">
      <c r="B163" s="16"/>
      <c r="C163" s="46"/>
      <c r="D163" s="22"/>
      <c r="E163" s="48"/>
      <c r="F163" s="17"/>
      <c r="G163" s="17"/>
      <c r="H163" s="55"/>
      <c r="I163" s="56"/>
      <c r="J163" s="56"/>
      <c r="K163" s="57"/>
    </row>
    <row r="164" spans="2:11" x14ac:dyDescent="0.2">
      <c r="B164" s="16"/>
      <c r="C164" s="46"/>
      <c r="D164" s="22"/>
      <c r="E164" s="48"/>
      <c r="F164" s="17"/>
      <c r="G164" s="17"/>
      <c r="H164" s="55"/>
      <c r="I164" s="56"/>
      <c r="J164" s="56"/>
      <c r="K164" s="57"/>
    </row>
    <row r="165" spans="2:11" x14ac:dyDescent="0.2">
      <c r="B165" s="16"/>
      <c r="C165" s="46"/>
      <c r="D165" s="22"/>
      <c r="E165" s="48"/>
      <c r="F165" s="17"/>
      <c r="G165" s="17"/>
      <c r="H165" s="58"/>
      <c r="I165" s="59"/>
      <c r="J165" s="59"/>
      <c r="K165" s="60"/>
    </row>
    <row r="166" spans="2:11" x14ac:dyDescent="0.2">
      <c r="B166" s="16"/>
      <c r="C166" s="46"/>
      <c r="D166" s="22"/>
      <c r="E166" s="48"/>
      <c r="F166" s="17"/>
      <c r="G166" s="17"/>
      <c r="H166" s="23"/>
      <c r="I166" s="24"/>
    </row>
  </sheetData>
  <autoFilter ref="A18:WVT164"/>
  <mergeCells count="8">
    <mergeCell ref="H160:K165"/>
    <mergeCell ref="H159:K159"/>
    <mergeCell ref="B2:I2"/>
    <mergeCell ref="B4:I4"/>
    <mergeCell ref="F5:I9"/>
    <mergeCell ref="F11:I15"/>
    <mergeCell ref="B158:D158"/>
    <mergeCell ref="H158:K158"/>
  </mergeCells>
  <hyperlinks>
    <hyperlink ref="C8" r:id="rId1"/>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election sqref="A1:D2"/>
    </sheetView>
  </sheetViews>
  <sheetFormatPr baseColWidth="10" defaultRowHeight="15" x14ac:dyDescent="0.25"/>
  <cols>
    <col min="1" max="1" width="59.85546875" customWidth="1"/>
  </cols>
  <sheetData>
    <row r="1" spans="1:4" ht="45" x14ac:dyDescent="0.25">
      <c r="A1" s="39" t="s">
        <v>146</v>
      </c>
      <c r="B1" s="40">
        <v>2200000</v>
      </c>
      <c r="C1" t="s">
        <v>149</v>
      </c>
      <c r="D1" t="s">
        <v>103</v>
      </c>
    </row>
    <row r="2" spans="1:4" ht="60" x14ac:dyDescent="0.25">
      <c r="A2" s="42" t="s">
        <v>148</v>
      </c>
      <c r="B2" s="40">
        <v>9500000</v>
      </c>
      <c r="C2" t="s">
        <v>150</v>
      </c>
      <c r="D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D23"/>
  <sheetViews>
    <sheetView workbookViewId="0">
      <selection activeCell="D24" sqref="D24"/>
    </sheetView>
  </sheetViews>
  <sheetFormatPr baseColWidth="10" defaultRowHeight="15" x14ac:dyDescent="0.25"/>
  <sheetData>
    <row r="19" spans="2:4" x14ac:dyDescent="0.25">
      <c r="B19">
        <v>3923333329</v>
      </c>
    </row>
    <row r="20" spans="2:4" x14ac:dyDescent="0.25">
      <c r="B20">
        <f>+B19-4280000000</f>
        <v>-356666671</v>
      </c>
    </row>
    <row r="22" spans="2:4" x14ac:dyDescent="0.25">
      <c r="D22">
        <f>1216300+632900</f>
        <v>1849200</v>
      </c>
    </row>
    <row r="23" spans="2:4" x14ac:dyDescent="0.25">
      <c r="D23">
        <f>1717100+893700</f>
        <v>2610800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SUBGERENCIA</dc:creator>
  <cp:lastModifiedBy>SUBGERENCIA</cp:lastModifiedBy>
  <dcterms:created xsi:type="dcterms:W3CDTF">2023-04-17T21:51:00Z</dcterms:created>
  <dcterms:modified xsi:type="dcterms:W3CDTF">2024-12-12T15:13:27Z</dcterms:modified>
</cp:coreProperties>
</file>