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10" yWindow="105" windowWidth="13725" windowHeight="8010"/>
  </bookViews>
  <sheets>
    <sheet name="Hoja1" sheetId="1" r:id="rId1"/>
  </sheets>
  <definedNames>
    <definedName name="_xlnm._FilterDatabase" localSheetId="0" hidden="1">Hoja1!$A$18:$WVT$77</definedName>
  </definedNames>
  <calcPr calcId="145621"/>
</workbook>
</file>

<file path=xl/calcChain.xml><?xml version="1.0" encoding="utf-8"?>
<calcChain xmlns="http://schemas.openxmlformats.org/spreadsheetml/2006/main">
  <c r="I68" i="1" l="1"/>
  <c r="I58" i="1" l="1"/>
  <c r="I67" i="1"/>
  <c r="I57" i="1"/>
  <c r="I56" i="1"/>
  <c r="I55" i="1"/>
  <c r="H51" i="1" l="1"/>
  <c r="I54" i="1" l="1"/>
  <c r="I53" i="1"/>
  <c r="I52" i="1"/>
  <c r="I51" i="1" l="1"/>
  <c r="I50" i="1" l="1"/>
  <c r="I49" i="1" l="1"/>
  <c r="I48" i="1"/>
  <c r="I47" i="1"/>
  <c r="I46" i="1"/>
  <c r="I45" i="1"/>
  <c r="I44" i="1"/>
  <c r="I43" i="1"/>
  <c r="I42" i="1"/>
  <c r="I41" i="1"/>
  <c r="I40" i="1"/>
  <c r="I39" i="1"/>
  <c r="I38" i="1"/>
  <c r="H37" i="1" l="1"/>
  <c r="I37" i="1" s="1"/>
  <c r="H36" i="1"/>
  <c r="I36" i="1" s="1"/>
  <c r="H35" i="1"/>
  <c r="I35" i="1" s="1"/>
  <c r="I34" i="1" l="1"/>
  <c r="H33" i="1" l="1"/>
  <c r="I33" i="1" s="1"/>
  <c r="H32" i="1" l="1"/>
  <c r="H31" i="1"/>
  <c r="I31" i="1" s="1"/>
  <c r="H30" i="1"/>
  <c r="I32" i="1"/>
  <c r="H22" i="1" l="1"/>
  <c r="I22" i="1" s="1"/>
  <c r="I30" i="1" l="1"/>
  <c r="H29" i="1"/>
  <c r="I29" i="1"/>
  <c r="H28" i="1"/>
  <c r="I28" i="1" s="1"/>
  <c r="H27" i="1"/>
  <c r="I27" i="1" s="1"/>
  <c r="H26" i="1"/>
  <c r="I26" i="1" s="1"/>
  <c r="H25" i="1"/>
  <c r="I25" i="1" s="1"/>
  <c r="H24" i="1" l="1"/>
  <c r="I24" i="1" s="1"/>
  <c r="H23" i="1"/>
  <c r="I23" i="1"/>
  <c r="I21" i="1"/>
  <c r="I20" i="1"/>
  <c r="C12" i="1" s="1"/>
</calcChain>
</file>

<file path=xl/comments1.xml><?xml version="1.0" encoding="utf-8"?>
<comments xmlns="http://schemas.openxmlformats.org/spreadsheetml/2006/main">
  <authors>
    <author>Microsoft Office User</author>
  </authors>
  <commentList>
    <comment ref="C60" authorId="0">
      <text>
        <r>
          <rPr>
            <b/>
            <sz val="10"/>
            <color rgb="FF000000"/>
            <rFont val="Tahoma"/>
            <family val="2"/>
          </rPr>
          <t>Microsoft Office User:</t>
        </r>
        <r>
          <rPr>
            <sz val="10"/>
            <color rgb="FF000000"/>
            <rFont val="Tahoma"/>
            <family val="2"/>
          </rPr>
          <t xml:space="preserve">
</t>
        </r>
        <r>
          <rPr>
            <sz val="10"/>
            <color rgb="FF000000"/>
            <rFont val="Tahoma"/>
            <family val="2"/>
          </rPr>
          <t>$4.280.000 obra e interventoria</t>
        </r>
      </text>
    </comment>
  </commentList>
</comments>
</file>

<file path=xl/sharedStrings.xml><?xml version="1.0" encoding="utf-8"?>
<sst xmlns="http://schemas.openxmlformats.org/spreadsheetml/2006/main" count="389" uniqueCount="112">
  <si>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</si>
  <si>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</si>
  <si>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</si>
  <si>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</si>
  <si>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</si>
  <si>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</si>
  <si>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</si>
  <si>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</si>
  <si>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</si>
  <si>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</si>
  <si>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</si>
  <si>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</si>
  <si>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</si>
  <si>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</si>
  <si>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</si>
  <si>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</si>
  <si>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</si>
  <si>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</si>
  <si>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</si>
  <si>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</si>
  <si>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</si>
  <si>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</si>
  <si>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</si>
  <si>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</si>
  <si>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</si>
  <si>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</si>
  <si>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</si>
  <si>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</si>
  <si>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</si>
  <si>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</si>
  <si>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</si>
  <si>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</si>
  <si>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</si>
  <si>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</si>
  <si>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</si>
  <si>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</si>
  <si>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</si>
  <si>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</si>
  <si>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</si>
  <si>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</si>
  <si>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3 MESES</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</si>
  <si>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</si>
  <si>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</si>
  <si>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</si>
  <si>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</si>
  <si>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</si>
  <si>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</si>
  <si>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FUNVIONAMIENTO</t>
  </si>
  <si>
    <t>PRESTACION SERVICIO</t>
  </si>
  <si>
    <t xml:space="preserve">Funcionamiento </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</si>
  <si>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</si>
  <si>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</si>
  <si>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</si>
  <si>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</si>
  <si>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</si>
  <si>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</si>
  <si>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 xml:space="preserve">6 MESES </t>
  </si>
  <si>
    <t>Prestar servicios profesionales de acompañamiento jurídico a los diferentes procesos administrativos y de contratación en el marco del  proyecto   del   Sistema   Estratégico   de   Transporte   Publico,- de  Armenia.</t>
  </si>
  <si>
    <t>Prestar servicios profesionales especializados de apoyo técnico a la gerencia, en los procesos presupuestales y financieros de la empresa Amable EICE, en el marco del convenio de cofinanciación.</t>
  </si>
  <si>
    <t>Prestación de servicios profesionales especializados para el desarrollo, seguimiento y acompañamiento del componente operacional en el proceso de estructuración técnica, legal y financiera e implementación y puesta en marcha del SETP de Armenia.</t>
  </si>
  <si>
    <t xml:space="preserve">Prestar servicios profesionales especializados en la planeación estratégica del proyecto del sistema estratégico de transporte público de armenia en la empresa Amable EICE.
</t>
  </si>
  <si>
    <t>Prestar servicios profesionales especializados en la coordinación del área administrativa y financiera de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</si>
  <si>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</si>
  <si>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 xml:space="preserve">Prestar servicios profesionales Especializados en derecho para la coordinación y acompañamiento del componente jurídico en el proceso de estructuración, implementación y puesta en marcha del SETP </t>
  </si>
  <si>
    <t xml:space="preserve">Prestar servicios profesionales en el área de tesorería en procesos de pagos en cumplimiento del Manual Financiero del SETP y apoyo en el área financiera en el marco de la implementación del Sistema Estratégico de Transporte Público de Armenia.
</t>
  </si>
  <si>
    <t>Prestar servicios de apoyo a la gestión para la organización, conservación y administración integral de la documentación referente al archivo de gestión, asi como apoyo labores administrativas de la empresa AMABLE E.I.C,E.</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</si>
  <si>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</si>
  <si>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Prestar servicios profesionales especializados en la coordinación del área de planeación, para la ejecución de las herramientas de seguimiento y control para el cumplimiento del plan de acción y de las metas de Amable EICE.</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</si>
  <si>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</si>
  <si>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</si>
  <si>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especializados para la asesoría jurídica a la Gerencia de AMABLE EICE, para el alistamiento y entrada en operación del Sistema Estratégico de Transporte Público de Armenia</t>
  </si>
  <si>
    <t>PRESTAR SERVICIOS PARA LA REVISORÍA FISCAL AL INTERIOR DE LA EMPRESA AMABLE E.I.C.E.</t>
  </si>
  <si>
    <t>2 MESES 16 DIAS</t>
  </si>
  <si>
    <t xml:space="preserve">Prestar servicios profesionales para el desarrollo y acompañamiento del componente tecnológico del proceso de estructuración técnica, legal y financiera y validación para la implementación y puesta en marcha del SETP de Armenia. </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</si>
  <si>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</si>
  <si>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Prestar servicios profesionales para la representación judicial y acompañamiento administrativo a la empresa industrial y comercial del estado AMABLE</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</si>
  <si>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</si>
  <si>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de apoyo a la gestión para la organización conservación y administración integral de la documentación referente al archivo de gestión, así como apoyo labores administrativas de la empresa Amable E.I.C.E de Armenia</t>
  </si>
  <si>
    <t>“Prestar servicios profesionales para el apoyo a la gerencia en temas del  área administrativa y financiera del ente gestor Amable EICE”</t>
  </si>
  <si>
    <t xml:space="preserve">Prestar servicios profesionales en las actividades de comunicación, publicidad, así como marketing de sus estrategias y actividades para la estrategia comunicacional en el marco de la implementación del SETP de Armenia”
</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</si>
  <si>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</si>
  <si>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PRESTACIÓN DE SERVICIOS DE APOYO A LA GESTIÓN DOCUMENTAL PARA LA IMPLEMENTACIÓN DE LOS PLANES Y PROCESOS DE LA GESTIÓN DOCUMENTAL DE LA EMPRESA INDUSTRIAL Y COMERCIAL DEL ESTADO AMABLE EICE.</t>
  </si>
  <si>
    <t>PRESTAR SERVICIOS PROFESIONALES PARA LA ADQUISICIÓN PREDIAL POR ENAJENACIÓN VOLUNTARIA O EXPROPIACIÓN ADMINISTRATIVA O JUDICIAL PARA LOS PREDIOS DE LOS PROYECTOS ESTABLECIDOS EN EL PLAN DE ACCIÓN DE LA ENTIDAD EN EL MARCO DE LA IMPLEMENTACIÓN DEL SETP DE ARMENIA</t>
  </si>
  <si>
    <t xml:space="preserve">PRESTAR SERVICIO PROFESIONAL PARA EL APOYO TÉCNICO A LA GERENCIA PARA LA ESTRUCTURACIÓN DEL COMPONENTE SOCIAL DEL ÁREA DE OPERACIONES Y LA SOCIALIZACIÓN DEL SETP UNA VEZ VALIDADA LA ETLF ELABORADO POR EL ENTE GESTOR AMABLE EICE.
</t>
  </si>
  <si>
    <t>PRESTAR SERVICIOS PROFESIONALES EN SEGURIDAD Y SALUD EN EL TRABAJO PARA ADELANTAR LA FORMULACIÓN, EL SEGUIMIENTO, REGISTRO Y REPORTE DE LOS PROGRAMAS RELACIONADOS CON EL SISTEMA SST EN EL MARCO DE LA IMPLEMENTACIÓN DEL SISTEMA ESTRATÉGICO DE TRANSPORTE PÚBLICO DE ARMENIA</t>
  </si>
  <si>
    <t>PRESTAR APOYO TÉCNICO AL ÁREA JURÍDICA DE LA EMPRESA AMABLE - EICE  - EN LO RELACIONADO CON ACTOS ADMINISTRATIVOS, PROCESOS CONTRACTUALES, PROCESOS JUDICIALES, DERECHOS DE PETICIÓN, ENTRE OTROS, ENCAMINADO AL SEGUIMIENTO, CONTROL, VIGILANCIA Y EJECUCIÓN DE CADA PROCESO</t>
  </si>
  <si>
    <t>PRESTAR SERVICIOS DE APOYO A LA GESTIÓN PARA REALIZAR ACTIVIDADES ASISTENCIALES PARA LA IMPLEMENTACIÓN DEL SISTEMA ESTRATÉGICO DE TRANSPORTE SETP — ARMENIA</t>
  </si>
  <si>
    <t>Prestar servicios profesionales para realizar acompañamiento técnico en verificación de diseños arquitectónicos, urbanístico de los proyectos para el cierre de la ETLF y demás actuaciones técnicas que se requieran en el desarrollo y puesta en marcha del sistema estratégico de transporte publico la ciudad de Armenia</t>
  </si>
  <si>
    <t>PRESTAR SERVICIOS PROFESIONALES EN EL DISEÑO DE MATERIALES PUBLICITARIOS Y PROMOCIONALES DE BTL Y ATL PARA EL POSICIONAMIENTO DE LA IMAGEN Y PUESTA EN MARCHA DEL SETP</t>
  </si>
  <si>
    <t>PRESTACIÓN DE SERVICIOS PROFESIONALES EN EL PROCESO DEL CARGUE, PUBLICACIÓN, ACTUALIZACIÓN Y REVISIÓN DE TODA LA INFORMACIÓN CONTRACTUAL EN LAS PLATAFORMAS SECOP, SIA OBSERVA, SIGEP EN LA ENTIDAD EN EL MARCO DE LA EJECUCIÓN DE LOS PROYECTOS PARA LA IMPLEMENTACIÓN DEL SISTEMA ESTRATÉGICO DE TRANSPORTE PÚBLICO DE ARMENIA</t>
  </si>
  <si>
    <t>PRESTAR SERVICIOS PROFESIONALES EN INGENIERÍA CIVIL PARA EL APOYO Y ACOMPAÑAMIENTO A LA SUPERVISIÓN DE LOS PROYECTOS DEL COMPONENTE DE INFRAESTRUCTURA EN EL MARCO DEL SISTEMA ESTRATÉGICO DE TRANSPORTE PÚBLICO DE ARMENIA</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</si>
  <si>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</si>
  <si>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PARA EL APOYO Y ACOMPAÑAMIENTO DEL COMPONENTE AMBIENTAL EN EL MARCO DE LOS PROYECTOS DEL SETP ARMENIA.</t>
  </si>
  <si>
    <t>12 MESES</t>
  </si>
  <si>
    <t>Adecuación centro de control de flota</t>
  </si>
  <si>
    <t>Construccion del terminal de ruta Aeropuerto y obras complementarias</t>
  </si>
  <si>
    <t>Interventoria construccion del terminal de ruta Aeropuerto y obras complementarias</t>
  </si>
  <si>
    <t>Adquisicion predial para la Construccion del Terminal de ruta La Patria</t>
  </si>
  <si>
    <t>Adquisicion actualizacion del sistema del centro de control  y de la red semaforica de la ciudad de armenia</t>
  </si>
  <si>
    <t>Interventoria adquisicion actualizacion del sistema del centro de control  y de la red semaforica de la ciudad de armenia</t>
  </si>
  <si>
    <t>Estudios y diseños Terminal de ruta La Patria, guaduales de la villa, Limonar</t>
  </si>
  <si>
    <t>Estudios y diseños de la implementación de red semaforica</t>
  </si>
  <si>
    <t>6 MESES</t>
  </si>
  <si>
    <t>1 MES</t>
  </si>
  <si>
    <t>13 MESES</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</si>
  <si>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</si>
  <si>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</si>
  <si>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</si>
  <si>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</si>
  <si>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NOTA:  LA CONTRATACIÓN REALIZADA CON  APORTES DE LA NACIÓN SE REALIZARÁN POR MEDIO DE REGULACIÓN BID (BANCO INTERAMERICANO DE DESARROLLO) </t>
  </si>
  <si>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</si>
  <si>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Prestación de servicios de apoyo a la gestion para la realización de levantamientos topográficos, planimétricos  y minutas de linderos para identificación e individualización de predios que hacen parte del cierre de los anexos explicativos del proyecto calle 50 tramo II, pendientes de transferencia de dominio a favor del municipio de Armenia Quindío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</si>
</sst>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quot;$&quot;\ #,##0;[Red]&quot;$&quot;\ #,##0"/>
    <numFmt numFmtId="165" formatCode="_-&quot;$&quot;\ * #,##0_-;\-&quot;$&quot;\ * #,##0_-;_-&quot;$&quot;\ * &quot;-&quot;??_-;_-@_-"/>
    <numFmt numFmtId="166" formatCode="&quot;$&quot;\ #,##0.00;[Red]&quot;$&quot;\ #,##0.00"/>
    <numFmt numFmtId="167" formatCode="[$$-240A]\ #,##0.00"/>
    <numFmt numFmtId="168" formatCode="dd/mm/yy;@"/>
  </numFmts>
  <fonts count="15"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b/>
      <sz val="10"/>
      <color rgb="FF000000"/>
      <name val="Tahoma"/>
      <family val="2"/>
    </font>
    <font>
      <sz val="10"/>
      <color rgb="FF000000"/>
      <name val="Tahoma"/>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cellStyleXfs>
  <cellXfs count="87">
    <xf numFmtId="0" fontId="0" fillId="0" borderId="0" xfId="0"/>
    <xf numFmtId="0" fontId="3" fillId="0" borderId="0" xfId="0" applyFont="1" applyBorder="1"/>
    <xf numFmtId="0" fontId="3" fillId="0" borderId="0" xfId="3" applyFont="1"/>
    <xf numFmtId="0" fontId="3" fillId="0" borderId="0" xfId="3" applyFont="1" applyFill="1" applyAlignment="1">
      <alignment horizontal="left" vertical="center" wrapText="1"/>
    </xf>
    <xf numFmtId="0" fontId="3" fillId="0" borderId="0" xfId="3" applyFont="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vertical="center" wrapText="1"/>
    </xf>
    <xf numFmtId="0" fontId="4" fillId="0" borderId="0" xfId="3" applyFont="1" applyFill="1" applyAlignment="1">
      <alignment horizontal="center"/>
    </xf>
    <xf numFmtId="0" fontId="3" fillId="0" borderId="0" xfId="3" applyFont="1" applyAlignment="1">
      <alignment horizontal="left" vertical="center"/>
    </xf>
    <xf numFmtId="0" fontId="3" fillId="0" borderId="1" xfId="3" applyFont="1" applyFill="1" applyBorder="1" applyAlignment="1">
      <alignment horizontal="center" wrapText="1"/>
    </xf>
    <xf numFmtId="0" fontId="3" fillId="3" borderId="2" xfId="3" applyFont="1" applyFill="1" applyBorder="1" applyAlignment="1">
      <alignment horizontal="left" vertical="center" wrapText="1"/>
    </xf>
    <xf numFmtId="0" fontId="3" fillId="0" borderId="6" xfId="3" applyFont="1" applyFill="1" applyBorder="1" applyAlignment="1">
      <alignment horizontal="center" wrapText="1"/>
    </xf>
    <xf numFmtId="0" fontId="3" fillId="3" borderId="7" xfId="3" applyFont="1" applyFill="1" applyBorder="1" applyAlignment="1">
      <alignment horizontal="left" vertical="center" wrapText="1"/>
    </xf>
    <xf numFmtId="0" fontId="3" fillId="3" borderId="7" xfId="3" quotePrefix="1" applyFont="1" applyFill="1" applyBorder="1" applyAlignment="1">
      <alignment horizontal="left" vertical="center" wrapText="1"/>
    </xf>
    <xf numFmtId="0" fontId="6" fillId="3" borderId="7" xfId="4" quotePrefix="1" applyFont="1" applyFill="1" applyBorder="1" applyAlignment="1">
      <alignment horizontal="left" vertical="center" wrapText="1"/>
    </xf>
    <xf numFmtId="0" fontId="3" fillId="0" borderId="6" xfId="3" applyFont="1" applyFill="1" applyBorder="1" applyAlignment="1">
      <alignment horizontal="center" vertical="center" wrapText="1"/>
    </xf>
    <xf numFmtId="164" fontId="3" fillId="3" borderId="0" xfId="3" applyNumberFormat="1" applyFont="1" applyFill="1" applyBorder="1" applyAlignment="1">
      <alignment horizontal="left" vertical="center" wrapText="1"/>
    </xf>
    <xf numFmtId="165" fontId="3" fillId="0" borderId="0" xfId="1" applyNumberFormat="1" applyFont="1" applyAlignment="1">
      <alignment vertical="center" wrapText="1"/>
    </xf>
    <xf numFmtId="165" fontId="3" fillId="0" borderId="0" xfId="1" applyNumberFormat="1" applyFont="1"/>
    <xf numFmtId="164" fontId="3" fillId="3" borderId="7" xfId="3" applyNumberFormat="1" applyFont="1" applyFill="1" applyBorder="1" applyAlignment="1">
      <alignment horizontal="right" vertical="center" wrapText="1"/>
    </xf>
    <xf numFmtId="166" fontId="3" fillId="0" borderId="0" xfId="3" applyNumberFormat="1" applyFont="1" applyFill="1" applyAlignment="1">
      <alignment wrapText="1"/>
    </xf>
    <xf numFmtId="0" fontId="3" fillId="0" borderId="13" xfId="3" applyFont="1" applyFill="1" applyBorder="1" applyAlignment="1">
      <alignment horizontal="center" wrapText="1"/>
    </xf>
    <xf numFmtId="14" fontId="3" fillId="3" borderId="14" xfId="3"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3" applyFont="1" applyFill="1" applyAlignment="1">
      <alignment vertical="center"/>
    </xf>
    <xf numFmtId="0" fontId="7" fillId="0" borderId="16" xfId="2" applyFont="1" applyFill="1" applyBorder="1" applyAlignment="1">
      <alignment horizontal="center" vertical="center" wrapText="1"/>
    </xf>
    <xf numFmtId="167" fontId="7" fillId="0" borderId="16" xfId="2" applyNumberFormat="1"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0" applyFont="1" applyAlignment="1">
      <alignment horizontal="center" vertical="center"/>
    </xf>
    <xf numFmtId="0" fontId="3" fillId="0" borderId="16" xfId="3" applyFont="1" applyFill="1" applyBorder="1" applyAlignment="1">
      <alignment horizontal="center" vertical="center" wrapText="1"/>
    </xf>
    <xf numFmtId="15" fontId="3" fillId="0" borderId="16" xfId="3" applyNumberFormat="1" applyFont="1" applyFill="1" applyBorder="1" applyAlignment="1">
      <alignment horizontal="center" vertical="center" wrapText="1"/>
    </xf>
    <xf numFmtId="0" fontId="3" fillId="3" borderId="0" xfId="3" applyFont="1" applyFill="1" applyAlignment="1">
      <alignment wrapText="1"/>
    </xf>
    <xf numFmtId="168" fontId="3" fillId="0" borderId="16" xfId="3"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10" fillId="0" borderId="16" xfId="0" applyFont="1" applyFill="1" applyBorder="1" applyAlignment="1">
      <alignment vertical="center" wrapText="1"/>
    </xf>
    <xf numFmtId="0" fontId="3" fillId="0" borderId="0" xfId="3" applyFont="1" applyFill="1" applyBorder="1" applyAlignment="1">
      <alignment horizontal="center" wrapText="1"/>
    </xf>
    <xf numFmtId="0" fontId="3" fillId="3"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3" borderId="16" xfId="2" applyFont="1" applyFill="1" applyBorder="1" applyAlignment="1">
      <alignment horizontal="left"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3" borderId="0" xfId="5" applyFont="1" applyFill="1" applyBorder="1" applyAlignment="1">
      <alignment horizontal="left" wrapText="1"/>
    </xf>
    <xf numFmtId="0" fontId="3" fillId="0" borderId="0" xfId="5" applyFont="1" applyFill="1" applyBorder="1" applyAlignment="1">
      <alignment wrapText="1"/>
    </xf>
    <xf numFmtId="0" fontId="3" fillId="0" borderId="0" xfId="3" applyFont="1" applyFill="1" applyBorder="1" applyAlignment="1">
      <alignment wrapText="1"/>
    </xf>
    <xf numFmtId="167" fontId="3" fillId="0" borderId="0" xfId="3" applyNumberFormat="1" applyFont="1" applyFill="1" applyBorder="1" applyAlignment="1">
      <alignment horizontal="left" vertical="center" wrapText="1"/>
    </xf>
    <xf numFmtId="167" fontId="3" fillId="0" borderId="0" xfId="3" applyNumberFormat="1" applyFont="1" applyFill="1" applyBorder="1" applyAlignment="1">
      <alignment horizontal="center" wrapText="1"/>
    </xf>
    <xf numFmtId="0" fontId="3" fillId="3" borderId="15" xfId="3" applyFont="1" applyFill="1" applyBorder="1" applyAlignment="1">
      <alignment horizontal="left" vertical="center" wrapText="1"/>
    </xf>
    <xf numFmtId="0" fontId="4" fillId="0" borderId="0" xfId="3" applyFont="1" applyFill="1" applyBorder="1" applyAlignment="1">
      <alignment horizontal="center" vertical="center"/>
    </xf>
    <xf numFmtId="0" fontId="4" fillId="0" borderId="16" xfId="0" applyFont="1" applyBorder="1" applyAlignment="1">
      <alignment horizontal="center" vertical="center"/>
    </xf>
    <xf numFmtId="0" fontId="3" fillId="0" borderId="16" xfId="0" applyFont="1" applyBorder="1"/>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165" fontId="3" fillId="0" borderId="16" xfId="1" applyNumberFormat="1" applyFont="1" applyFill="1" applyBorder="1" applyAlignment="1">
      <alignment horizontal="center" vertical="center" wrapText="1"/>
    </xf>
    <xf numFmtId="0" fontId="3" fillId="0" borderId="16" xfId="3" applyFont="1" applyFill="1" applyBorder="1" applyAlignment="1">
      <alignment wrapText="1"/>
    </xf>
    <xf numFmtId="0" fontId="10" fillId="0" borderId="16" xfId="3" applyFont="1" applyFill="1" applyBorder="1" applyAlignment="1">
      <alignment horizontal="center" vertical="center" wrapText="1"/>
    </xf>
    <xf numFmtId="165" fontId="3" fillId="0" borderId="16" xfId="0" applyNumberFormat="1" applyFont="1" applyFill="1" applyBorder="1" applyAlignment="1">
      <alignment horizontal="center" vertical="center"/>
    </xf>
    <xf numFmtId="0" fontId="8" fillId="0" borderId="16" xfId="0" applyFont="1" applyFill="1" applyBorder="1" applyAlignment="1">
      <alignment vertical="center" wrapText="1"/>
    </xf>
    <xf numFmtId="165" fontId="3" fillId="0" borderId="16" xfId="1" applyNumberFormat="1" applyFont="1" applyFill="1" applyBorder="1" applyAlignment="1">
      <alignment vertical="center"/>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0" fontId="3" fillId="0" borderId="0" xfId="3" applyFont="1" applyFill="1" applyBorder="1" applyAlignment="1">
      <alignment horizontal="center" vertical="center" wrapText="1"/>
    </xf>
    <xf numFmtId="168" fontId="3" fillId="0" borderId="17" xfId="3" applyNumberFormat="1" applyFont="1" applyFill="1" applyBorder="1" applyAlignment="1">
      <alignment horizontal="center" vertical="center" wrapText="1"/>
    </xf>
    <xf numFmtId="165" fontId="3" fillId="0" borderId="15" xfId="1" applyNumberFormat="1" applyFont="1" applyFill="1" applyBorder="1" applyAlignment="1">
      <alignment vertical="center"/>
    </xf>
    <xf numFmtId="165" fontId="3" fillId="0" borderId="15" xfId="1" applyNumberFormat="1" applyFont="1" applyFill="1" applyBorder="1" applyAlignment="1">
      <alignment horizontal="center" vertical="center" wrapText="1"/>
    </xf>
    <xf numFmtId="0" fontId="3" fillId="0" borderId="15" xfId="3" applyFont="1" applyFill="1" applyBorder="1" applyAlignment="1">
      <alignment wrapText="1"/>
    </xf>
    <xf numFmtId="0" fontId="3" fillId="0" borderId="16" xfId="5" applyFont="1" applyFill="1" applyBorder="1" applyAlignment="1">
      <alignment horizontal="left" vertical="center" wrapText="1"/>
    </xf>
    <xf numFmtId="0" fontId="9" fillId="0" borderId="16"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16" xfId="5" applyFont="1" applyFill="1" applyBorder="1" applyAlignment="1">
      <alignment horizontal="center" wrapText="1"/>
    </xf>
    <xf numFmtId="0" fontId="4" fillId="0" borderId="17" xfId="5" applyFont="1" applyFill="1" applyBorder="1" applyAlignment="1">
      <alignment horizontal="center" wrapText="1"/>
    </xf>
    <xf numFmtId="0" fontId="3" fillId="0" borderId="15" xfId="5" applyFont="1" applyFill="1" applyBorder="1" applyAlignment="1">
      <alignment horizontal="center" wrapText="1"/>
    </xf>
  </cellXfs>
  <cellStyles count="6">
    <cellStyle name="Énfasis1" xfId="2" builtinId="29"/>
    <cellStyle name="Hipervínculo" xfId="4" builtinId="8"/>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0"/>
  <sheetViews>
    <sheetView tabSelected="1" topLeftCell="A64" workbookViewId="0">
      <selection activeCell="C68" sqref="C68"/>
    </sheetView>
  </sheetViews>
  <sheetFormatPr baseColWidth="10" defaultRowHeight="12" x14ac:dyDescent="0.2"/>
  <cols>
    <col min="1" max="1" width="6.28515625" style="1" customWidth="1"/>
    <col min="2" max="2" width="19.7109375" style="6" customWidth="1"/>
    <col min="3" max="3" width="84.7109375" style="24" customWidth="1"/>
    <col min="4" max="4" width="17.42578125" style="6" customWidth="1"/>
    <col min="5" max="5" width="19.42578125" style="25" customWidth="1"/>
    <col min="6" max="6" width="15.85546875" style="26" customWidth="1"/>
    <col min="7" max="7" width="17.85546875" style="26" customWidth="1"/>
    <col min="8" max="8" width="17.28515625" style="6" customWidth="1"/>
    <col min="9" max="9" width="15.85546875" style="6" customWidth="1"/>
    <col min="10" max="10" width="11.42578125" style="6"/>
    <col min="11" max="11" width="15.7109375" style="6" bestFit="1" customWidth="1"/>
    <col min="12" max="12" width="44" style="7" customWidth="1"/>
    <col min="13" max="256" width="11.42578125" style="6"/>
    <col min="257" max="257" width="6.28515625" style="6" customWidth="1"/>
    <col min="258" max="258" width="19.7109375" style="6" customWidth="1"/>
    <col min="259" max="259" width="84.7109375" style="6" customWidth="1"/>
    <col min="260" max="260" width="17.42578125" style="6" customWidth="1"/>
    <col min="261" max="261" width="19.42578125" style="6" customWidth="1"/>
    <col min="262" max="262" width="15.85546875" style="6" customWidth="1"/>
    <col min="263" max="263" width="17.85546875" style="6" customWidth="1"/>
    <col min="264" max="264" width="17.28515625" style="6" customWidth="1"/>
    <col min="265" max="265" width="15.85546875" style="6" customWidth="1"/>
    <col min="266" max="266" width="11.42578125" style="6"/>
    <col min="267" max="267" width="15.7109375" style="6" bestFit="1" customWidth="1"/>
    <col min="268" max="268" width="44" style="6" customWidth="1"/>
    <col min="269" max="512" width="11.42578125" style="6"/>
    <col min="513" max="513" width="6.28515625" style="6" customWidth="1"/>
    <col min="514" max="514" width="19.7109375" style="6" customWidth="1"/>
    <col min="515" max="515" width="84.7109375" style="6" customWidth="1"/>
    <col min="516" max="516" width="17.42578125" style="6" customWidth="1"/>
    <col min="517" max="517" width="19.42578125" style="6" customWidth="1"/>
    <col min="518" max="518" width="15.85546875" style="6" customWidth="1"/>
    <col min="519" max="519" width="17.85546875" style="6" customWidth="1"/>
    <col min="520" max="520" width="17.28515625" style="6" customWidth="1"/>
    <col min="521" max="521" width="15.85546875" style="6" customWidth="1"/>
    <col min="522" max="522" width="11.42578125" style="6"/>
    <col min="523" max="523" width="15.7109375" style="6" bestFit="1" customWidth="1"/>
    <col min="524" max="524" width="44" style="6" customWidth="1"/>
    <col min="525" max="768" width="11.42578125" style="6"/>
    <col min="769" max="769" width="6.28515625" style="6" customWidth="1"/>
    <col min="770" max="770" width="19.7109375" style="6" customWidth="1"/>
    <col min="771" max="771" width="84.7109375" style="6" customWidth="1"/>
    <col min="772" max="772" width="17.42578125" style="6" customWidth="1"/>
    <col min="773" max="773" width="19.42578125" style="6" customWidth="1"/>
    <col min="774" max="774" width="15.85546875" style="6" customWidth="1"/>
    <col min="775" max="775" width="17.85546875" style="6" customWidth="1"/>
    <col min="776" max="776" width="17.28515625" style="6" customWidth="1"/>
    <col min="777" max="777" width="15.85546875" style="6" customWidth="1"/>
    <col min="778" max="778" width="11.42578125" style="6"/>
    <col min="779" max="779" width="15.7109375" style="6" bestFit="1" customWidth="1"/>
    <col min="780" max="780" width="44" style="6" customWidth="1"/>
    <col min="781" max="1024" width="11.42578125" style="6"/>
    <col min="1025" max="1025" width="6.28515625" style="6" customWidth="1"/>
    <col min="1026" max="1026" width="19.7109375" style="6" customWidth="1"/>
    <col min="1027" max="1027" width="84.7109375" style="6" customWidth="1"/>
    <col min="1028" max="1028" width="17.42578125" style="6" customWidth="1"/>
    <col min="1029" max="1029" width="19.42578125" style="6" customWidth="1"/>
    <col min="1030" max="1030" width="15.85546875" style="6" customWidth="1"/>
    <col min="1031" max="1031" width="17.85546875" style="6" customWidth="1"/>
    <col min="1032" max="1032" width="17.28515625" style="6" customWidth="1"/>
    <col min="1033" max="1033" width="15.85546875" style="6" customWidth="1"/>
    <col min="1034" max="1034" width="11.42578125" style="6"/>
    <col min="1035" max="1035" width="15.7109375" style="6" bestFit="1" customWidth="1"/>
    <col min="1036" max="1036" width="44" style="6" customWidth="1"/>
    <col min="1037" max="1280" width="11.42578125" style="6"/>
    <col min="1281" max="1281" width="6.28515625" style="6" customWidth="1"/>
    <col min="1282" max="1282" width="19.7109375" style="6" customWidth="1"/>
    <col min="1283" max="1283" width="84.7109375" style="6" customWidth="1"/>
    <col min="1284" max="1284" width="17.42578125" style="6" customWidth="1"/>
    <col min="1285" max="1285" width="19.42578125" style="6" customWidth="1"/>
    <col min="1286" max="1286" width="15.85546875" style="6" customWidth="1"/>
    <col min="1287" max="1287" width="17.85546875" style="6" customWidth="1"/>
    <col min="1288" max="1288" width="17.28515625" style="6" customWidth="1"/>
    <col min="1289" max="1289" width="15.85546875" style="6" customWidth="1"/>
    <col min="1290" max="1290" width="11.42578125" style="6"/>
    <col min="1291" max="1291" width="15.7109375" style="6" bestFit="1" customWidth="1"/>
    <col min="1292" max="1292" width="44" style="6" customWidth="1"/>
    <col min="1293" max="1536" width="11.42578125" style="6"/>
    <col min="1537" max="1537" width="6.28515625" style="6" customWidth="1"/>
    <col min="1538" max="1538" width="19.7109375" style="6" customWidth="1"/>
    <col min="1539" max="1539" width="84.7109375" style="6" customWidth="1"/>
    <col min="1540" max="1540" width="17.42578125" style="6" customWidth="1"/>
    <col min="1541" max="1541" width="19.42578125" style="6" customWidth="1"/>
    <col min="1542" max="1542" width="15.85546875" style="6" customWidth="1"/>
    <col min="1543" max="1543" width="17.85546875" style="6" customWidth="1"/>
    <col min="1544" max="1544" width="17.28515625" style="6" customWidth="1"/>
    <col min="1545" max="1545" width="15.85546875" style="6" customWidth="1"/>
    <col min="1546" max="1546" width="11.42578125" style="6"/>
    <col min="1547" max="1547" width="15.7109375" style="6" bestFit="1" customWidth="1"/>
    <col min="1548" max="1548" width="44" style="6" customWidth="1"/>
    <col min="1549" max="1792" width="11.42578125" style="6"/>
    <col min="1793" max="1793" width="6.28515625" style="6" customWidth="1"/>
    <col min="1794" max="1794" width="19.7109375" style="6" customWidth="1"/>
    <col min="1795" max="1795" width="84.7109375" style="6" customWidth="1"/>
    <col min="1796" max="1796" width="17.42578125" style="6" customWidth="1"/>
    <col min="1797" max="1797" width="19.42578125" style="6" customWidth="1"/>
    <col min="1798" max="1798" width="15.85546875" style="6" customWidth="1"/>
    <col min="1799" max="1799" width="17.85546875" style="6" customWidth="1"/>
    <col min="1800" max="1800" width="17.28515625" style="6" customWidth="1"/>
    <col min="1801" max="1801" width="15.85546875" style="6" customWidth="1"/>
    <col min="1802" max="1802" width="11.42578125" style="6"/>
    <col min="1803" max="1803" width="15.7109375" style="6" bestFit="1" customWidth="1"/>
    <col min="1804" max="1804" width="44" style="6" customWidth="1"/>
    <col min="1805" max="2048" width="11.42578125" style="6"/>
    <col min="2049" max="2049" width="6.28515625" style="6" customWidth="1"/>
    <col min="2050" max="2050" width="19.7109375" style="6" customWidth="1"/>
    <col min="2051" max="2051" width="84.7109375" style="6" customWidth="1"/>
    <col min="2052" max="2052" width="17.42578125" style="6" customWidth="1"/>
    <col min="2053" max="2053" width="19.42578125" style="6" customWidth="1"/>
    <col min="2054" max="2054" width="15.85546875" style="6" customWidth="1"/>
    <col min="2055" max="2055" width="17.85546875" style="6" customWidth="1"/>
    <col min="2056" max="2056" width="17.28515625" style="6" customWidth="1"/>
    <col min="2057" max="2057" width="15.85546875" style="6" customWidth="1"/>
    <col min="2058" max="2058" width="11.42578125" style="6"/>
    <col min="2059" max="2059" width="15.7109375" style="6" bestFit="1" customWidth="1"/>
    <col min="2060" max="2060" width="44" style="6" customWidth="1"/>
    <col min="2061" max="2304" width="11.42578125" style="6"/>
    <col min="2305" max="2305" width="6.28515625" style="6" customWidth="1"/>
    <col min="2306" max="2306" width="19.7109375" style="6" customWidth="1"/>
    <col min="2307" max="2307" width="84.7109375" style="6" customWidth="1"/>
    <col min="2308" max="2308" width="17.42578125" style="6" customWidth="1"/>
    <col min="2309" max="2309" width="19.42578125" style="6" customWidth="1"/>
    <col min="2310" max="2310" width="15.85546875" style="6" customWidth="1"/>
    <col min="2311" max="2311" width="17.85546875" style="6" customWidth="1"/>
    <col min="2312" max="2312" width="17.28515625" style="6" customWidth="1"/>
    <col min="2313" max="2313" width="15.85546875" style="6" customWidth="1"/>
    <col min="2314" max="2314" width="11.42578125" style="6"/>
    <col min="2315" max="2315" width="15.7109375" style="6" bestFit="1" customWidth="1"/>
    <col min="2316" max="2316" width="44" style="6" customWidth="1"/>
    <col min="2317" max="2560" width="11.42578125" style="6"/>
    <col min="2561" max="2561" width="6.28515625" style="6" customWidth="1"/>
    <col min="2562" max="2562" width="19.7109375" style="6" customWidth="1"/>
    <col min="2563" max="2563" width="84.7109375" style="6" customWidth="1"/>
    <col min="2564" max="2564" width="17.42578125" style="6" customWidth="1"/>
    <col min="2565" max="2565" width="19.42578125" style="6" customWidth="1"/>
    <col min="2566" max="2566" width="15.85546875" style="6" customWidth="1"/>
    <col min="2567" max="2567" width="17.85546875" style="6" customWidth="1"/>
    <col min="2568" max="2568" width="17.28515625" style="6" customWidth="1"/>
    <col min="2569" max="2569" width="15.85546875" style="6" customWidth="1"/>
    <col min="2570" max="2570" width="11.42578125" style="6"/>
    <col min="2571" max="2571" width="15.7109375" style="6" bestFit="1" customWidth="1"/>
    <col min="2572" max="2572" width="44" style="6" customWidth="1"/>
    <col min="2573" max="2816" width="11.42578125" style="6"/>
    <col min="2817" max="2817" width="6.28515625" style="6" customWidth="1"/>
    <col min="2818" max="2818" width="19.7109375" style="6" customWidth="1"/>
    <col min="2819" max="2819" width="84.7109375" style="6" customWidth="1"/>
    <col min="2820" max="2820" width="17.42578125" style="6" customWidth="1"/>
    <col min="2821" max="2821" width="19.42578125" style="6" customWidth="1"/>
    <col min="2822" max="2822" width="15.85546875" style="6" customWidth="1"/>
    <col min="2823" max="2823" width="17.85546875" style="6" customWidth="1"/>
    <col min="2824" max="2824" width="17.28515625" style="6" customWidth="1"/>
    <col min="2825" max="2825" width="15.85546875" style="6" customWidth="1"/>
    <col min="2826" max="2826" width="11.42578125" style="6"/>
    <col min="2827" max="2827" width="15.7109375" style="6" bestFit="1" customWidth="1"/>
    <col min="2828" max="2828" width="44" style="6" customWidth="1"/>
    <col min="2829" max="3072" width="11.42578125" style="6"/>
    <col min="3073" max="3073" width="6.28515625" style="6" customWidth="1"/>
    <col min="3074" max="3074" width="19.7109375" style="6" customWidth="1"/>
    <col min="3075" max="3075" width="84.7109375" style="6" customWidth="1"/>
    <col min="3076" max="3076" width="17.42578125" style="6" customWidth="1"/>
    <col min="3077" max="3077" width="19.42578125" style="6" customWidth="1"/>
    <col min="3078" max="3078" width="15.85546875" style="6" customWidth="1"/>
    <col min="3079" max="3079" width="17.85546875" style="6" customWidth="1"/>
    <col min="3080" max="3080" width="17.28515625" style="6" customWidth="1"/>
    <col min="3081" max="3081" width="15.85546875" style="6" customWidth="1"/>
    <col min="3082" max="3082" width="11.42578125" style="6"/>
    <col min="3083" max="3083" width="15.7109375" style="6" bestFit="1" customWidth="1"/>
    <col min="3084" max="3084" width="44" style="6" customWidth="1"/>
    <col min="3085" max="3328" width="11.42578125" style="6"/>
    <col min="3329" max="3329" width="6.28515625" style="6" customWidth="1"/>
    <col min="3330" max="3330" width="19.7109375" style="6" customWidth="1"/>
    <col min="3331" max="3331" width="84.7109375" style="6" customWidth="1"/>
    <col min="3332" max="3332" width="17.42578125" style="6" customWidth="1"/>
    <col min="3333" max="3333" width="19.42578125" style="6" customWidth="1"/>
    <col min="3334" max="3334" width="15.85546875" style="6" customWidth="1"/>
    <col min="3335" max="3335" width="17.85546875" style="6" customWidth="1"/>
    <col min="3336" max="3336" width="17.28515625" style="6" customWidth="1"/>
    <col min="3337" max="3337" width="15.85546875" style="6" customWidth="1"/>
    <col min="3338" max="3338" width="11.42578125" style="6"/>
    <col min="3339" max="3339" width="15.7109375" style="6" bestFit="1" customWidth="1"/>
    <col min="3340" max="3340" width="44" style="6" customWidth="1"/>
    <col min="3341" max="3584" width="11.42578125" style="6"/>
    <col min="3585" max="3585" width="6.28515625" style="6" customWidth="1"/>
    <col min="3586" max="3586" width="19.7109375" style="6" customWidth="1"/>
    <col min="3587" max="3587" width="84.7109375" style="6" customWidth="1"/>
    <col min="3588" max="3588" width="17.42578125" style="6" customWidth="1"/>
    <col min="3589" max="3589" width="19.42578125" style="6" customWidth="1"/>
    <col min="3590" max="3590" width="15.85546875" style="6" customWidth="1"/>
    <col min="3591" max="3591" width="17.85546875" style="6" customWidth="1"/>
    <col min="3592" max="3592" width="17.28515625" style="6" customWidth="1"/>
    <col min="3593" max="3593" width="15.85546875" style="6" customWidth="1"/>
    <col min="3594" max="3594" width="11.42578125" style="6"/>
    <col min="3595" max="3595" width="15.7109375" style="6" bestFit="1" customWidth="1"/>
    <col min="3596" max="3596" width="44" style="6" customWidth="1"/>
    <col min="3597" max="3840" width="11.42578125" style="6"/>
    <col min="3841" max="3841" width="6.28515625" style="6" customWidth="1"/>
    <col min="3842" max="3842" width="19.7109375" style="6" customWidth="1"/>
    <col min="3843" max="3843" width="84.7109375" style="6" customWidth="1"/>
    <col min="3844" max="3844" width="17.42578125" style="6" customWidth="1"/>
    <col min="3845" max="3845" width="19.42578125" style="6" customWidth="1"/>
    <col min="3846" max="3846" width="15.85546875" style="6" customWidth="1"/>
    <col min="3847" max="3847" width="17.85546875" style="6" customWidth="1"/>
    <col min="3848" max="3848" width="17.28515625" style="6" customWidth="1"/>
    <col min="3849" max="3849" width="15.85546875" style="6" customWidth="1"/>
    <col min="3850" max="3850" width="11.42578125" style="6"/>
    <col min="3851" max="3851" width="15.7109375" style="6" bestFit="1" customWidth="1"/>
    <col min="3852" max="3852" width="44" style="6" customWidth="1"/>
    <col min="3853" max="4096" width="11.42578125" style="6"/>
    <col min="4097" max="4097" width="6.28515625" style="6" customWidth="1"/>
    <col min="4098" max="4098" width="19.7109375" style="6" customWidth="1"/>
    <col min="4099" max="4099" width="84.7109375" style="6" customWidth="1"/>
    <col min="4100" max="4100" width="17.42578125" style="6" customWidth="1"/>
    <col min="4101" max="4101" width="19.42578125" style="6" customWidth="1"/>
    <col min="4102" max="4102" width="15.85546875" style="6" customWidth="1"/>
    <col min="4103" max="4103" width="17.85546875" style="6" customWidth="1"/>
    <col min="4104" max="4104" width="17.28515625" style="6" customWidth="1"/>
    <col min="4105" max="4105" width="15.85546875" style="6" customWidth="1"/>
    <col min="4106" max="4106" width="11.42578125" style="6"/>
    <col min="4107" max="4107" width="15.7109375" style="6" bestFit="1" customWidth="1"/>
    <col min="4108" max="4108" width="44" style="6" customWidth="1"/>
    <col min="4109" max="4352" width="11.42578125" style="6"/>
    <col min="4353" max="4353" width="6.28515625" style="6" customWidth="1"/>
    <col min="4354" max="4354" width="19.7109375" style="6" customWidth="1"/>
    <col min="4355" max="4355" width="84.7109375" style="6" customWidth="1"/>
    <col min="4356" max="4356" width="17.42578125" style="6" customWidth="1"/>
    <col min="4357" max="4357" width="19.42578125" style="6" customWidth="1"/>
    <col min="4358" max="4358" width="15.85546875" style="6" customWidth="1"/>
    <col min="4359" max="4359" width="17.85546875" style="6" customWidth="1"/>
    <col min="4360" max="4360" width="17.28515625" style="6" customWidth="1"/>
    <col min="4361" max="4361" width="15.85546875" style="6" customWidth="1"/>
    <col min="4362" max="4362" width="11.42578125" style="6"/>
    <col min="4363" max="4363" width="15.7109375" style="6" bestFit="1" customWidth="1"/>
    <col min="4364" max="4364" width="44" style="6" customWidth="1"/>
    <col min="4365" max="4608" width="11.42578125" style="6"/>
    <col min="4609" max="4609" width="6.28515625" style="6" customWidth="1"/>
    <col min="4610" max="4610" width="19.7109375" style="6" customWidth="1"/>
    <col min="4611" max="4611" width="84.7109375" style="6" customWidth="1"/>
    <col min="4612" max="4612" width="17.42578125" style="6" customWidth="1"/>
    <col min="4613" max="4613" width="19.42578125" style="6" customWidth="1"/>
    <col min="4614" max="4614" width="15.85546875" style="6" customWidth="1"/>
    <col min="4615" max="4615" width="17.85546875" style="6" customWidth="1"/>
    <col min="4616" max="4616" width="17.28515625" style="6" customWidth="1"/>
    <col min="4617" max="4617" width="15.85546875" style="6" customWidth="1"/>
    <col min="4618" max="4618" width="11.42578125" style="6"/>
    <col min="4619" max="4619" width="15.7109375" style="6" bestFit="1" customWidth="1"/>
    <col min="4620" max="4620" width="44" style="6" customWidth="1"/>
    <col min="4621" max="4864" width="11.42578125" style="6"/>
    <col min="4865" max="4865" width="6.28515625" style="6" customWidth="1"/>
    <col min="4866" max="4866" width="19.7109375" style="6" customWidth="1"/>
    <col min="4867" max="4867" width="84.7109375" style="6" customWidth="1"/>
    <col min="4868" max="4868" width="17.42578125" style="6" customWidth="1"/>
    <col min="4869" max="4869" width="19.42578125" style="6" customWidth="1"/>
    <col min="4870" max="4870" width="15.85546875" style="6" customWidth="1"/>
    <col min="4871" max="4871" width="17.85546875" style="6" customWidth="1"/>
    <col min="4872" max="4872" width="17.28515625" style="6" customWidth="1"/>
    <col min="4873" max="4873" width="15.85546875" style="6" customWidth="1"/>
    <col min="4874" max="4874" width="11.42578125" style="6"/>
    <col min="4875" max="4875" width="15.7109375" style="6" bestFit="1" customWidth="1"/>
    <col min="4876" max="4876" width="44" style="6" customWidth="1"/>
    <col min="4877" max="5120" width="11.42578125" style="6"/>
    <col min="5121" max="5121" width="6.28515625" style="6" customWidth="1"/>
    <col min="5122" max="5122" width="19.7109375" style="6" customWidth="1"/>
    <col min="5123" max="5123" width="84.7109375" style="6" customWidth="1"/>
    <col min="5124" max="5124" width="17.42578125" style="6" customWidth="1"/>
    <col min="5125" max="5125" width="19.42578125" style="6" customWidth="1"/>
    <col min="5126" max="5126" width="15.85546875" style="6" customWidth="1"/>
    <col min="5127" max="5127" width="17.85546875" style="6" customWidth="1"/>
    <col min="5128" max="5128" width="17.28515625" style="6" customWidth="1"/>
    <col min="5129" max="5129" width="15.85546875" style="6" customWidth="1"/>
    <col min="5130" max="5130" width="11.42578125" style="6"/>
    <col min="5131" max="5131" width="15.7109375" style="6" bestFit="1" customWidth="1"/>
    <col min="5132" max="5132" width="44" style="6" customWidth="1"/>
    <col min="5133" max="5376" width="11.42578125" style="6"/>
    <col min="5377" max="5377" width="6.28515625" style="6" customWidth="1"/>
    <col min="5378" max="5378" width="19.7109375" style="6" customWidth="1"/>
    <col min="5379" max="5379" width="84.7109375" style="6" customWidth="1"/>
    <col min="5380" max="5380" width="17.42578125" style="6" customWidth="1"/>
    <col min="5381" max="5381" width="19.42578125" style="6" customWidth="1"/>
    <col min="5382" max="5382" width="15.85546875" style="6" customWidth="1"/>
    <col min="5383" max="5383" width="17.85546875" style="6" customWidth="1"/>
    <col min="5384" max="5384" width="17.28515625" style="6" customWidth="1"/>
    <col min="5385" max="5385" width="15.85546875" style="6" customWidth="1"/>
    <col min="5386" max="5386" width="11.42578125" style="6"/>
    <col min="5387" max="5387" width="15.7109375" style="6" bestFit="1" customWidth="1"/>
    <col min="5388" max="5388" width="44" style="6" customWidth="1"/>
    <col min="5389" max="5632" width="11.42578125" style="6"/>
    <col min="5633" max="5633" width="6.28515625" style="6" customWidth="1"/>
    <col min="5634" max="5634" width="19.7109375" style="6" customWidth="1"/>
    <col min="5635" max="5635" width="84.7109375" style="6" customWidth="1"/>
    <col min="5636" max="5636" width="17.42578125" style="6" customWidth="1"/>
    <col min="5637" max="5637" width="19.42578125" style="6" customWidth="1"/>
    <col min="5638" max="5638" width="15.85546875" style="6" customWidth="1"/>
    <col min="5639" max="5639" width="17.85546875" style="6" customWidth="1"/>
    <col min="5640" max="5640" width="17.28515625" style="6" customWidth="1"/>
    <col min="5641" max="5641" width="15.85546875" style="6" customWidth="1"/>
    <col min="5642" max="5642" width="11.42578125" style="6"/>
    <col min="5643" max="5643" width="15.7109375" style="6" bestFit="1" customWidth="1"/>
    <col min="5644" max="5644" width="44" style="6" customWidth="1"/>
    <col min="5645" max="5888" width="11.42578125" style="6"/>
    <col min="5889" max="5889" width="6.28515625" style="6" customWidth="1"/>
    <col min="5890" max="5890" width="19.7109375" style="6" customWidth="1"/>
    <col min="5891" max="5891" width="84.7109375" style="6" customWidth="1"/>
    <col min="5892" max="5892" width="17.42578125" style="6" customWidth="1"/>
    <col min="5893" max="5893" width="19.42578125" style="6" customWidth="1"/>
    <col min="5894" max="5894" width="15.85546875" style="6" customWidth="1"/>
    <col min="5895" max="5895" width="17.85546875" style="6" customWidth="1"/>
    <col min="5896" max="5896" width="17.28515625" style="6" customWidth="1"/>
    <col min="5897" max="5897" width="15.85546875" style="6" customWidth="1"/>
    <col min="5898" max="5898" width="11.42578125" style="6"/>
    <col min="5899" max="5899" width="15.7109375" style="6" bestFit="1" customWidth="1"/>
    <col min="5900" max="5900" width="44" style="6" customWidth="1"/>
    <col min="5901" max="6144" width="11.42578125" style="6"/>
    <col min="6145" max="6145" width="6.28515625" style="6" customWidth="1"/>
    <col min="6146" max="6146" width="19.7109375" style="6" customWidth="1"/>
    <col min="6147" max="6147" width="84.7109375" style="6" customWidth="1"/>
    <col min="6148" max="6148" width="17.42578125" style="6" customWidth="1"/>
    <col min="6149" max="6149" width="19.42578125" style="6" customWidth="1"/>
    <col min="6150" max="6150" width="15.85546875" style="6" customWidth="1"/>
    <col min="6151" max="6151" width="17.85546875" style="6" customWidth="1"/>
    <col min="6152" max="6152" width="17.28515625" style="6" customWidth="1"/>
    <col min="6153" max="6153" width="15.85546875" style="6" customWidth="1"/>
    <col min="6154" max="6154" width="11.42578125" style="6"/>
    <col min="6155" max="6155" width="15.7109375" style="6" bestFit="1" customWidth="1"/>
    <col min="6156" max="6156" width="44" style="6" customWidth="1"/>
    <col min="6157" max="6400" width="11.42578125" style="6"/>
    <col min="6401" max="6401" width="6.28515625" style="6" customWidth="1"/>
    <col min="6402" max="6402" width="19.7109375" style="6" customWidth="1"/>
    <col min="6403" max="6403" width="84.7109375" style="6" customWidth="1"/>
    <col min="6404" max="6404" width="17.42578125" style="6" customWidth="1"/>
    <col min="6405" max="6405" width="19.42578125" style="6" customWidth="1"/>
    <col min="6406" max="6406" width="15.85546875" style="6" customWidth="1"/>
    <col min="6407" max="6407" width="17.85546875" style="6" customWidth="1"/>
    <col min="6408" max="6408" width="17.28515625" style="6" customWidth="1"/>
    <col min="6409" max="6409" width="15.85546875" style="6" customWidth="1"/>
    <col min="6410" max="6410" width="11.42578125" style="6"/>
    <col min="6411" max="6411" width="15.7109375" style="6" bestFit="1" customWidth="1"/>
    <col min="6412" max="6412" width="44" style="6" customWidth="1"/>
    <col min="6413" max="6656" width="11.42578125" style="6"/>
    <col min="6657" max="6657" width="6.28515625" style="6" customWidth="1"/>
    <col min="6658" max="6658" width="19.7109375" style="6" customWidth="1"/>
    <col min="6659" max="6659" width="84.7109375" style="6" customWidth="1"/>
    <col min="6660" max="6660" width="17.42578125" style="6" customWidth="1"/>
    <col min="6661" max="6661" width="19.42578125" style="6" customWidth="1"/>
    <col min="6662" max="6662" width="15.85546875" style="6" customWidth="1"/>
    <col min="6663" max="6663" width="17.85546875" style="6" customWidth="1"/>
    <col min="6664" max="6664" width="17.28515625" style="6" customWidth="1"/>
    <col min="6665" max="6665" width="15.85546875" style="6" customWidth="1"/>
    <col min="6666" max="6666" width="11.42578125" style="6"/>
    <col min="6667" max="6667" width="15.7109375" style="6" bestFit="1" customWidth="1"/>
    <col min="6668" max="6668" width="44" style="6" customWidth="1"/>
    <col min="6669" max="6912" width="11.42578125" style="6"/>
    <col min="6913" max="6913" width="6.28515625" style="6" customWidth="1"/>
    <col min="6914" max="6914" width="19.7109375" style="6" customWidth="1"/>
    <col min="6915" max="6915" width="84.7109375" style="6" customWidth="1"/>
    <col min="6916" max="6916" width="17.42578125" style="6" customWidth="1"/>
    <col min="6917" max="6917" width="19.42578125" style="6" customWidth="1"/>
    <col min="6918" max="6918" width="15.85546875" style="6" customWidth="1"/>
    <col min="6919" max="6919" width="17.85546875" style="6" customWidth="1"/>
    <col min="6920" max="6920" width="17.28515625" style="6" customWidth="1"/>
    <col min="6921" max="6921" width="15.85546875" style="6" customWidth="1"/>
    <col min="6922" max="6922" width="11.42578125" style="6"/>
    <col min="6923" max="6923" width="15.7109375" style="6" bestFit="1" customWidth="1"/>
    <col min="6924" max="6924" width="44" style="6" customWidth="1"/>
    <col min="6925" max="7168" width="11.42578125" style="6"/>
    <col min="7169" max="7169" width="6.28515625" style="6" customWidth="1"/>
    <col min="7170" max="7170" width="19.7109375" style="6" customWidth="1"/>
    <col min="7171" max="7171" width="84.7109375" style="6" customWidth="1"/>
    <col min="7172" max="7172" width="17.42578125" style="6" customWidth="1"/>
    <col min="7173" max="7173" width="19.42578125" style="6" customWidth="1"/>
    <col min="7174" max="7174" width="15.85546875" style="6" customWidth="1"/>
    <col min="7175" max="7175" width="17.85546875" style="6" customWidth="1"/>
    <col min="7176" max="7176" width="17.28515625" style="6" customWidth="1"/>
    <col min="7177" max="7177" width="15.85546875" style="6" customWidth="1"/>
    <col min="7178" max="7178" width="11.42578125" style="6"/>
    <col min="7179" max="7179" width="15.7109375" style="6" bestFit="1" customWidth="1"/>
    <col min="7180" max="7180" width="44" style="6" customWidth="1"/>
    <col min="7181" max="7424" width="11.42578125" style="6"/>
    <col min="7425" max="7425" width="6.28515625" style="6" customWidth="1"/>
    <col min="7426" max="7426" width="19.7109375" style="6" customWidth="1"/>
    <col min="7427" max="7427" width="84.7109375" style="6" customWidth="1"/>
    <col min="7428" max="7428" width="17.42578125" style="6" customWidth="1"/>
    <col min="7429" max="7429" width="19.42578125" style="6" customWidth="1"/>
    <col min="7430" max="7430" width="15.85546875" style="6" customWidth="1"/>
    <col min="7431" max="7431" width="17.85546875" style="6" customWidth="1"/>
    <col min="7432" max="7432" width="17.28515625" style="6" customWidth="1"/>
    <col min="7433" max="7433" width="15.85546875" style="6" customWidth="1"/>
    <col min="7434" max="7434" width="11.42578125" style="6"/>
    <col min="7435" max="7435" width="15.7109375" style="6" bestFit="1" customWidth="1"/>
    <col min="7436" max="7436" width="44" style="6" customWidth="1"/>
    <col min="7437" max="7680" width="11.42578125" style="6"/>
    <col min="7681" max="7681" width="6.28515625" style="6" customWidth="1"/>
    <col min="7682" max="7682" width="19.7109375" style="6" customWidth="1"/>
    <col min="7683" max="7683" width="84.7109375" style="6" customWidth="1"/>
    <col min="7684" max="7684" width="17.42578125" style="6" customWidth="1"/>
    <col min="7685" max="7685" width="19.42578125" style="6" customWidth="1"/>
    <col min="7686" max="7686" width="15.85546875" style="6" customWidth="1"/>
    <col min="7687" max="7687" width="17.85546875" style="6" customWidth="1"/>
    <col min="7688" max="7688" width="17.28515625" style="6" customWidth="1"/>
    <col min="7689" max="7689" width="15.85546875" style="6" customWidth="1"/>
    <col min="7690" max="7690" width="11.42578125" style="6"/>
    <col min="7691" max="7691" width="15.7109375" style="6" bestFit="1" customWidth="1"/>
    <col min="7692" max="7692" width="44" style="6" customWidth="1"/>
    <col min="7693" max="7936" width="11.42578125" style="6"/>
    <col min="7937" max="7937" width="6.28515625" style="6" customWidth="1"/>
    <col min="7938" max="7938" width="19.7109375" style="6" customWidth="1"/>
    <col min="7939" max="7939" width="84.7109375" style="6" customWidth="1"/>
    <col min="7940" max="7940" width="17.42578125" style="6" customWidth="1"/>
    <col min="7941" max="7941" width="19.42578125" style="6" customWidth="1"/>
    <col min="7942" max="7942" width="15.85546875" style="6" customWidth="1"/>
    <col min="7943" max="7943" width="17.85546875" style="6" customWidth="1"/>
    <col min="7944" max="7944" width="17.28515625" style="6" customWidth="1"/>
    <col min="7945" max="7945" width="15.85546875" style="6" customWidth="1"/>
    <col min="7946" max="7946" width="11.42578125" style="6"/>
    <col min="7947" max="7947" width="15.7109375" style="6" bestFit="1" customWidth="1"/>
    <col min="7948" max="7948" width="44" style="6" customWidth="1"/>
    <col min="7949" max="8192" width="11.42578125" style="6"/>
    <col min="8193" max="8193" width="6.28515625" style="6" customWidth="1"/>
    <col min="8194" max="8194" width="19.7109375" style="6" customWidth="1"/>
    <col min="8195" max="8195" width="84.7109375" style="6" customWidth="1"/>
    <col min="8196" max="8196" width="17.42578125" style="6" customWidth="1"/>
    <col min="8197" max="8197" width="19.42578125" style="6" customWidth="1"/>
    <col min="8198" max="8198" width="15.85546875" style="6" customWidth="1"/>
    <col min="8199" max="8199" width="17.85546875" style="6" customWidth="1"/>
    <col min="8200" max="8200" width="17.28515625" style="6" customWidth="1"/>
    <col min="8201" max="8201" width="15.85546875" style="6" customWidth="1"/>
    <col min="8202" max="8202" width="11.42578125" style="6"/>
    <col min="8203" max="8203" width="15.7109375" style="6" bestFit="1" customWidth="1"/>
    <col min="8204" max="8204" width="44" style="6" customWidth="1"/>
    <col min="8205" max="8448" width="11.42578125" style="6"/>
    <col min="8449" max="8449" width="6.28515625" style="6" customWidth="1"/>
    <col min="8450" max="8450" width="19.7109375" style="6" customWidth="1"/>
    <col min="8451" max="8451" width="84.7109375" style="6" customWidth="1"/>
    <col min="8452" max="8452" width="17.42578125" style="6" customWidth="1"/>
    <col min="8453" max="8453" width="19.42578125" style="6" customWidth="1"/>
    <col min="8454" max="8454" width="15.85546875" style="6" customWidth="1"/>
    <col min="8455" max="8455" width="17.85546875" style="6" customWidth="1"/>
    <col min="8456" max="8456" width="17.28515625" style="6" customWidth="1"/>
    <col min="8457" max="8457" width="15.85546875" style="6" customWidth="1"/>
    <col min="8458" max="8458" width="11.42578125" style="6"/>
    <col min="8459" max="8459" width="15.7109375" style="6" bestFit="1" customWidth="1"/>
    <col min="8460" max="8460" width="44" style="6" customWidth="1"/>
    <col min="8461" max="8704" width="11.42578125" style="6"/>
    <col min="8705" max="8705" width="6.28515625" style="6" customWidth="1"/>
    <col min="8706" max="8706" width="19.7109375" style="6" customWidth="1"/>
    <col min="8707" max="8707" width="84.7109375" style="6" customWidth="1"/>
    <col min="8708" max="8708" width="17.42578125" style="6" customWidth="1"/>
    <col min="8709" max="8709" width="19.42578125" style="6" customWidth="1"/>
    <col min="8710" max="8710" width="15.85546875" style="6" customWidth="1"/>
    <col min="8711" max="8711" width="17.85546875" style="6" customWidth="1"/>
    <col min="8712" max="8712" width="17.28515625" style="6" customWidth="1"/>
    <col min="8713" max="8713" width="15.85546875" style="6" customWidth="1"/>
    <col min="8714" max="8714" width="11.42578125" style="6"/>
    <col min="8715" max="8715" width="15.7109375" style="6" bestFit="1" customWidth="1"/>
    <col min="8716" max="8716" width="44" style="6" customWidth="1"/>
    <col min="8717" max="8960" width="11.42578125" style="6"/>
    <col min="8961" max="8961" width="6.28515625" style="6" customWidth="1"/>
    <col min="8962" max="8962" width="19.7109375" style="6" customWidth="1"/>
    <col min="8963" max="8963" width="84.7109375" style="6" customWidth="1"/>
    <col min="8964" max="8964" width="17.42578125" style="6" customWidth="1"/>
    <col min="8965" max="8965" width="19.42578125" style="6" customWidth="1"/>
    <col min="8966" max="8966" width="15.85546875" style="6" customWidth="1"/>
    <col min="8967" max="8967" width="17.85546875" style="6" customWidth="1"/>
    <col min="8968" max="8968" width="17.28515625" style="6" customWidth="1"/>
    <col min="8969" max="8969" width="15.85546875" style="6" customWidth="1"/>
    <col min="8970" max="8970" width="11.42578125" style="6"/>
    <col min="8971" max="8971" width="15.7109375" style="6" bestFit="1" customWidth="1"/>
    <col min="8972" max="8972" width="44" style="6" customWidth="1"/>
    <col min="8973" max="9216" width="11.42578125" style="6"/>
    <col min="9217" max="9217" width="6.28515625" style="6" customWidth="1"/>
    <col min="9218" max="9218" width="19.7109375" style="6" customWidth="1"/>
    <col min="9219" max="9219" width="84.7109375" style="6" customWidth="1"/>
    <col min="9220" max="9220" width="17.42578125" style="6" customWidth="1"/>
    <col min="9221" max="9221" width="19.42578125" style="6" customWidth="1"/>
    <col min="9222" max="9222" width="15.85546875" style="6" customWidth="1"/>
    <col min="9223" max="9223" width="17.85546875" style="6" customWidth="1"/>
    <col min="9224" max="9224" width="17.28515625" style="6" customWidth="1"/>
    <col min="9225" max="9225" width="15.85546875" style="6" customWidth="1"/>
    <col min="9226" max="9226" width="11.42578125" style="6"/>
    <col min="9227" max="9227" width="15.7109375" style="6" bestFit="1" customWidth="1"/>
    <col min="9228" max="9228" width="44" style="6" customWidth="1"/>
    <col min="9229" max="9472" width="11.42578125" style="6"/>
    <col min="9473" max="9473" width="6.28515625" style="6" customWidth="1"/>
    <col min="9474" max="9474" width="19.7109375" style="6" customWidth="1"/>
    <col min="9475" max="9475" width="84.7109375" style="6" customWidth="1"/>
    <col min="9476" max="9476" width="17.42578125" style="6" customWidth="1"/>
    <col min="9477" max="9477" width="19.42578125" style="6" customWidth="1"/>
    <col min="9478" max="9478" width="15.85546875" style="6" customWidth="1"/>
    <col min="9479" max="9479" width="17.85546875" style="6" customWidth="1"/>
    <col min="9480" max="9480" width="17.28515625" style="6" customWidth="1"/>
    <col min="9481" max="9481" width="15.85546875" style="6" customWidth="1"/>
    <col min="9482" max="9482" width="11.42578125" style="6"/>
    <col min="9483" max="9483" width="15.7109375" style="6" bestFit="1" customWidth="1"/>
    <col min="9484" max="9484" width="44" style="6" customWidth="1"/>
    <col min="9485" max="9728" width="11.42578125" style="6"/>
    <col min="9729" max="9729" width="6.28515625" style="6" customWidth="1"/>
    <col min="9730" max="9730" width="19.7109375" style="6" customWidth="1"/>
    <col min="9731" max="9731" width="84.7109375" style="6" customWidth="1"/>
    <col min="9732" max="9732" width="17.42578125" style="6" customWidth="1"/>
    <col min="9733" max="9733" width="19.42578125" style="6" customWidth="1"/>
    <col min="9734" max="9734" width="15.85546875" style="6" customWidth="1"/>
    <col min="9735" max="9735" width="17.85546875" style="6" customWidth="1"/>
    <col min="9736" max="9736" width="17.28515625" style="6" customWidth="1"/>
    <col min="9737" max="9737" width="15.85546875" style="6" customWidth="1"/>
    <col min="9738" max="9738" width="11.42578125" style="6"/>
    <col min="9739" max="9739" width="15.7109375" style="6" bestFit="1" customWidth="1"/>
    <col min="9740" max="9740" width="44" style="6" customWidth="1"/>
    <col min="9741" max="9984" width="11.42578125" style="6"/>
    <col min="9985" max="9985" width="6.28515625" style="6" customWidth="1"/>
    <col min="9986" max="9986" width="19.7109375" style="6" customWidth="1"/>
    <col min="9987" max="9987" width="84.7109375" style="6" customWidth="1"/>
    <col min="9988" max="9988" width="17.42578125" style="6" customWidth="1"/>
    <col min="9989" max="9989" width="19.42578125" style="6" customWidth="1"/>
    <col min="9990" max="9990" width="15.85546875" style="6" customWidth="1"/>
    <col min="9991" max="9991" width="17.85546875" style="6" customWidth="1"/>
    <col min="9992" max="9992" width="17.28515625" style="6" customWidth="1"/>
    <col min="9993" max="9993" width="15.85546875" style="6" customWidth="1"/>
    <col min="9994" max="9994" width="11.42578125" style="6"/>
    <col min="9995" max="9995" width="15.7109375" style="6" bestFit="1" customWidth="1"/>
    <col min="9996" max="9996" width="44" style="6" customWidth="1"/>
    <col min="9997" max="10240" width="11.42578125" style="6"/>
    <col min="10241" max="10241" width="6.28515625" style="6" customWidth="1"/>
    <col min="10242" max="10242" width="19.7109375" style="6" customWidth="1"/>
    <col min="10243" max="10243" width="84.7109375" style="6" customWidth="1"/>
    <col min="10244" max="10244" width="17.42578125" style="6" customWidth="1"/>
    <col min="10245" max="10245" width="19.42578125" style="6" customWidth="1"/>
    <col min="10246" max="10246" width="15.85546875" style="6" customWidth="1"/>
    <col min="10247" max="10247" width="17.85546875" style="6" customWidth="1"/>
    <col min="10248" max="10248" width="17.28515625" style="6" customWidth="1"/>
    <col min="10249" max="10249" width="15.85546875" style="6" customWidth="1"/>
    <col min="10250" max="10250" width="11.42578125" style="6"/>
    <col min="10251" max="10251" width="15.7109375" style="6" bestFit="1" customWidth="1"/>
    <col min="10252" max="10252" width="44" style="6" customWidth="1"/>
    <col min="10253" max="10496" width="11.42578125" style="6"/>
    <col min="10497" max="10497" width="6.28515625" style="6" customWidth="1"/>
    <col min="10498" max="10498" width="19.7109375" style="6" customWidth="1"/>
    <col min="10499" max="10499" width="84.7109375" style="6" customWidth="1"/>
    <col min="10500" max="10500" width="17.42578125" style="6" customWidth="1"/>
    <col min="10501" max="10501" width="19.42578125" style="6" customWidth="1"/>
    <col min="10502" max="10502" width="15.85546875" style="6" customWidth="1"/>
    <col min="10503" max="10503" width="17.85546875" style="6" customWidth="1"/>
    <col min="10504" max="10504" width="17.28515625" style="6" customWidth="1"/>
    <col min="10505" max="10505" width="15.85546875" style="6" customWidth="1"/>
    <col min="10506" max="10506" width="11.42578125" style="6"/>
    <col min="10507" max="10507" width="15.7109375" style="6" bestFit="1" customWidth="1"/>
    <col min="10508" max="10508" width="44" style="6" customWidth="1"/>
    <col min="10509" max="10752" width="11.42578125" style="6"/>
    <col min="10753" max="10753" width="6.28515625" style="6" customWidth="1"/>
    <col min="10754" max="10754" width="19.7109375" style="6" customWidth="1"/>
    <col min="10755" max="10755" width="84.7109375" style="6" customWidth="1"/>
    <col min="10756" max="10756" width="17.42578125" style="6" customWidth="1"/>
    <col min="10757" max="10757" width="19.42578125" style="6" customWidth="1"/>
    <col min="10758" max="10758" width="15.85546875" style="6" customWidth="1"/>
    <col min="10759" max="10759" width="17.85546875" style="6" customWidth="1"/>
    <col min="10760" max="10760" width="17.28515625" style="6" customWidth="1"/>
    <col min="10761" max="10761" width="15.85546875" style="6" customWidth="1"/>
    <col min="10762" max="10762" width="11.42578125" style="6"/>
    <col min="10763" max="10763" width="15.7109375" style="6" bestFit="1" customWidth="1"/>
    <col min="10764" max="10764" width="44" style="6" customWidth="1"/>
    <col min="10765" max="11008" width="11.42578125" style="6"/>
    <col min="11009" max="11009" width="6.28515625" style="6" customWidth="1"/>
    <col min="11010" max="11010" width="19.7109375" style="6" customWidth="1"/>
    <col min="11011" max="11011" width="84.7109375" style="6" customWidth="1"/>
    <col min="11012" max="11012" width="17.42578125" style="6" customWidth="1"/>
    <col min="11013" max="11013" width="19.42578125" style="6" customWidth="1"/>
    <col min="11014" max="11014" width="15.85546875" style="6" customWidth="1"/>
    <col min="11015" max="11015" width="17.85546875" style="6" customWidth="1"/>
    <col min="11016" max="11016" width="17.28515625" style="6" customWidth="1"/>
    <col min="11017" max="11017" width="15.85546875" style="6" customWidth="1"/>
    <col min="11018" max="11018" width="11.42578125" style="6"/>
    <col min="11019" max="11019" width="15.7109375" style="6" bestFit="1" customWidth="1"/>
    <col min="11020" max="11020" width="44" style="6" customWidth="1"/>
    <col min="11021" max="11264" width="11.42578125" style="6"/>
    <col min="11265" max="11265" width="6.28515625" style="6" customWidth="1"/>
    <col min="11266" max="11266" width="19.7109375" style="6" customWidth="1"/>
    <col min="11267" max="11267" width="84.7109375" style="6" customWidth="1"/>
    <col min="11268" max="11268" width="17.42578125" style="6" customWidth="1"/>
    <col min="11269" max="11269" width="19.42578125" style="6" customWidth="1"/>
    <col min="11270" max="11270" width="15.85546875" style="6" customWidth="1"/>
    <col min="11271" max="11271" width="17.85546875" style="6" customWidth="1"/>
    <col min="11272" max="11272" width="17.28515625" style="6" customWidth="1"/>
    <col min="11273" max="11273" width="15.85546875" style="6" customWidth="1"/>
    <col min="11274" max="11274" width="11.42578125" style="6"/>
    <col min="11275" max="11275" width="15.7109375" style="6" bestFit="1" customWidth="1"/>
    <col min="11276" max="11276" width="44" style="6" customWidth="1"/>
    <col min="11277" max="11520" width="11.42578125" style="6"/>
    <col min="11521" max="11521" width="6.28515625" style="6" customWidth="1"/>
    <col min="11522" max="11522" width="19.7109375" style="6" customWidth="1"/>
    <col min="11523" max="11523" width="84.7109375" style="6" customWidth="1"/>
    <col min="11524" max="11524" width="17.42578125" style="6" customWidth="1"/>
    <col min="11525" max="11525" width="19.42578125" style="6" customWidth="1"/>
    <col min="11526" max="11526" width="15.85546875" style="6" customWidth="1"/>
    <col min="11527" max="11527" width="17.85546875" style="6" customWidth="1"/>
    <col min="11528" max="11528" width="17.28515625" style="6" customWidth="1"/>
    <col min="11529" max="11529" width="15.85546875" style="6" customWidth="1"/>
    <col min="11530" max="11530" width="11.42578125" style="6"/>
    <col min="11531" max="11531" width="15.7109375" style="6" bestFit="1" customWidth="1"/>
    <col min="11532" max="11532" width="44" style="6" customWidth="1"/>
    <col min="11533" max="11776" width="11.42578125" style="6"/>
    <col min="11777" max="11777" width="6.28515625" style="6" customWidth="1"/>
    <col min="11778" max="11778" width="19.7109375" style="6" customWidth="1"/>
    <col min="11779" max="11779" width="84.7109375" style="6" customWidth="1"/>
    <col min="11780" max="11780" width="17.42578125" style="6" customWidth="1"/>
    <col min="11781" max="11781" width="19.42578125" style="6" customWidth="1"/>
    <col min="11782" max="11782" width="15.85546875" style="6" customWidth="1"/>
    <col min="11783" max="11783" width="17.85546875" style="6" customWidth="1"/>
    <col min="11784" max="11784" width="17.28515625" style="6" customWidth="1"/>
    <col min="11785" max="11785" width="15.85546875" style="6" customWidth="1"/>
    <col min="11786" max="11786" width="11.42578125" style="6"/>
    <col min="11787" max="11787" width="15.7109375" style="6" bestFit="1" customWidth="1"/>
    <col min="11788" max="11788" width="44" style="6" customWidth="1"/>
    <col min="11789" max="12032" width="11.42578125" style="6"/>
    <col min="12033" max="12033" width="6.28515625" style="6" customWidth="1"/>
    <col min="12034" max="12034" width="19.7109375" style="6" customWidth="1"/>
    <col min="12035" max="12035" width="84.7109375" style="6" customWidth="1"/>
    <col min="12036" max="12036" width="17.42578125" style="6" customWidth="1"/>
    <col min="12037" max="12037" width="19.42578125" style="6" customWidth="1"/>
    <col min="12038" max="12038" width="15.85546875" style="6" customWidth="1"/>
    <col min="12039" max="12039" width="17.85546875" style="6" customWidth="1"/>
    <col min="12040" max="12040" width="17.28515625" style="6" customWidth="1"/>
    <col min="12041" max="12041" width="15.85546875" style="6" customWidth="1"/>
    <col min="12042" max="12042" width="11.42578125" style="6"/>
    <col min="12043" max="12043" width="15.7109375" style="6" bestFit="1" customWidth="1"/>
    <col min="12044" max="12044" width="44" style="6" customWidth="1"/>
    <col min="12045" max="12288" width="11.42578125" style="6"/>
    <col min="12289" max="12289" width="6.28515625" style="6" customWidth="1"/>
    <col min="12290" max="12290" width="19.7109375" style="6" customWidth="1"/>
    <col min="12291" max="12291" width="84.7109375" style="6" customWidth="1"/>
    <col min="12292" max="12292" width="17.42578125" style="6" customWidth="1"/>
    <col min="12293" max="12293" width="19.42578125" style="6" customWidth="1"/>
    <col min="12294" max="12294" width="15.85546875" style="6" customWidth="1"/>
    <col min="12295" max="12295" width="17.85546875" style="6" customWidth="1"/>
    <col min="12296" max="12296" width="17.28515625" style="6" customWidth="1"/>
    <col min="12297" max="12297" width="15.85546875" style="6" customWidth="1"/>
    <col min="12298" max="12298" width="11.42578125" style="6"/>
    <col min="12299" max="12299" width="15.7109375" style="6" bestFit="1" customWidth="1"/>
    <col min="12300" max="12300" width="44" style="6" customWidth="1"/>
    <col min="12301" max="12544" width="11.42578125" style="6"/>
    <col min="12545" max="12545" width="6.28515625" style="6" customWidth="1"/>
    <col min="12546" max="12546" width="19.7109375" style="6" customWidth="1"/>
    <col min="12547" max="12547" width="84.7109375" style="6" customWidth="1"/>
    <col min="12548" max="12548" width="17.42578125" style="6" customWidth="1"/>
    <col min="12549" max="12549" width="19.42578125" style="6" customWidth="1"/>
    <col min="12550" max="12550" width="15.85546875" style="6" customWidth="1"/>
    <col min="12551" max="12551" width="17.85546875" style="6" customWidth="1"/>
    <col min="12552" max="12552" width="17.28515625" style="6" customWidth="1"/>
    <col min="12553" max="12553" width="15.85546875" style="6" customWidth="1"/>
    <col min="12554" max="12554" width="11.42578125" style="6"/>
    <col min="12555" max="12555" width="15.7109375" style="6" bestFit="1" customWidth="1"/>
    <col min="12556" max="12556" width="44" style="6" customWidth="1"/>
    <col min="12557" max="12800" width="11.42578125" style="6"/>
    <col min="12801" max="12801" width="6.28515625" style="6" customWidth="1"/>
    <col min="12802" max="12802" width="19.7109375" style="6" customWidth="1"/>
    <col min="12803" max="12803" width="84.7109375" style="6" customWidth="1"/>
    <col min="12804" max="12804" width="17.42578125" style="6" customWidth="1"/>
    <col min="12805" max="12805" width="19.42578125" style="6" customWidth="1"/>
    <col min="12806" max="12806" width="15.85546875" style="6" customWidth="1"/>
    <col min="12807" max="12807" width="17.85546875" style="6" customWidth="1"/>
    <col min="12808" max="12808" width="17.28515625" style="6" customWidth="1"/>
    <col min="12809" max="12809" width="15.85546875" style="6" customWidth="1"/>
    <col min="12810" max="12810" width="11.42578125" style="6"/>
    <col min="12811" max="12811" width="15.7109375" style="6" bestFit="1" customWidth="1"/>
    <col min="12812" max="12812" width="44" style="6" customWidth="1"/>
    <col min="12813" max="13056" width="11.42578125" style="6"/>
    <col min="13057" max="13057" width="6.28515625" style="6" customWidth="1"/>
    <col min="13058" max="13058" width="19.7109375" style="6" customWidth="1"/>
    <col min="13059" max="13059" width="84.7109375" style="6" customWidth="1"/>
    <col min="13060" max="13060" width="17.42578125" style="6" customWidth="1"/>
    <col min="13061" max="13061" width="19.42578125" style="6" customWidth="1"/>
    <col min="13062" max="13062" width="15.85546875" style="6" customWidth="1"/>
    <col min="13063" max="13063" width="17.85546875" style="6" customWidth="1"/>
    <col min="13064" max="13064" width="17.28515625" style="6" customWidth="1"/>
    <col min="13065" max="13065" width="15.85546875" style="6" customWidth="1"/>
    <col min="13066" max="13066" width="11.42578125" style="6"/>
    <col min="13067" max="13067" width="15.7109375" style="6" bestFit="1" customWidth="1"/>
    <col min="13068" max="13068" width="44" style="6" customWidth="1"/>
    <col min="13069" max="13312" width="11.42578125" style="6"/>
    <col min="13313" max="13313" width="6.28515625" style="6" customWidth="1"/>
    <col min="13314" max="13314" width="19.7109375" style="6" customWidth="1"/>
    <col min="13315" max="13315" width="84.7109375" style="6" customWidth="1"/>
    <col min="13316" max="13316" width="17.42578125" style="6" customWidth="1"/>
    <col min="13317" max="13317" width="19.42578125" style="6" customWidth="1"/>
    <col min="13318" max="13318" width="15.85546875" style="6" customWidth="1"/>
    <col min="13319" max="13319" width="17.85546875" style="6" customWidth="1"/>
    <col min="13320" max="13320" width="17.28515625" style="6" customWidth="1"/>
    <col min="13321" max="13321" width="15.85546875" style="6" customWidth="1"/>
    <col min="13322" max="13322" width="11.42578125" style="6"/>
    <col min="13323" max="13323" width="15.7109375" style="6" bestFit="1" customWidth="1"/>
    <col min="13324" max="13324" width="44" style="6" customWidth="1"/>
    <col min="13325" max="13568" width="11.42578125" style="6"/>
    <col min="13569" max="13569" width="6.28515625" style="6" customWidth="1"/>
    <col min="13570" max="13570" width="19.7109375" style="6" customWidth="1"/>
    <col min="13571" max="13571" width="84.7109375" style="6" customWidth="1"/>
    <col min="13572" max="13572" width="17.42578125" style="6" customWidth="1"/>
    <col min="13573" max="13573" width="19.42578125" style="6" customWidth="1"/>
    <col min="13574" max="13574" width="15.85546875" style="6" customWidth="1"/>
    <col min="13575" max="13575" width="17.85546875" style="6" customWidth="1"/>
    <col min="13576" max="13576" width="17.28515625" style="6" customWidth="1"/>
    <col min="13577" max="13577" width="15.85546875" style="6" customWidth="1"/>
    <col min="13578" max="13578" width="11.42578125" style="6"/>
    <col min="13579" max="13579" width="15.7109375" style="6" bestFit="1" customWidth="1"/>
    <col min="13580" max="13580" width="44" style="6" customWidth="1"/>
    <col min="13581" max="13824" width="11.42578125" style="6"/>
    <col min="13825" max="13825" width="6.28515625" style="6" customWidth="1"/>
    <col min="13826" max="13826" width="19.7109375" style="6" customWidth="1"/>
    <col min="13827" max="13827" width="84.7109375" style="6" customWidth="1"/>
    <col min="13828" max="13828" width="17.42578125" style="6" customWidth="1"/>
    <col min="13829" max="13829" width="19.42578125" style="6" customWidth="1"/>
    <col min="13830" max="13830" width="15.85546875" style="6" customWidth="1"/>
    <col min="13831" max="13831" width="17.85546875" style="6" customWidth="1"/>
    <col min="13832" max="13832" width="17.28515625" style="6" customWidth="1"/>
    <col min="13833" max="13833" width="15.85546875" style="6" customWidth="1"/>
    <col min="13834" max="13834" width="11.42578125" style="6"/>
    <col min="13835" max="13835" width="15.7109375" style="6" bestFit="1" customWidth="1"/>
    <col min="13836" max="13836" width="44" style="6" customWidth="1"/>
    <col min="13837" max="14080" width="11.42578125" style="6"/>
    <col min="14081" max="14081" width="6.28515625" style="6" customWidth="1"/>
    <col min="14082" max="14082" width="19.7109375" style="6" customWidth="1"/>
    <col min="14083" max="14083" width="84.7109375" style="6" customWidth="1"/>
    <col min="14084" max="14084" width="17.42578125" style="6" customWidth="1"/>
    <col min="14085" max="14085" width="19.42578125" style="6" customWidth="1"/>
    <col min="14086" max="14086" width="15.85546875" style="6" customWidth="1"/>
    <col min="14087" max="14087" width="17.85546875" style="6" customWidth="1"/>
    <col min="14088" max="14088" width="17.28515625" style="6" customWidth="1"/>
    <col min="14089" max="14089" width="15.85546875" style="6" customWidth="1"/>
    <col min="14090" max="14090" width="11.42578125" style="6"/>
    <col min="14091" max="14091" width="15.7109375" style="6" bestFit="1" customWidth="1"/>
    <col min="14092" max="14092" width="44" style="6" customWidth="1"/>
    <col min="14093" max="14336" width="11.42578125" style="6"/>
    <col min="14337" max="14337" width="6.28515625" style="6" customWidth="1"/>
    <col min="14338" max="14338" width="19.7109375" style="6" customWidth="1"/>
    <col min="14339" max="14339" width="84.7109375" style="6" customWidth="1"/>
    <col min="14340" max="14340" width="17.42578125" style="6" customWidth="1"/>
    <col min="14341" max="14341" width="19.42578125" style="6" customWidth="1"/>
    <col min="14342" max="14342" width="15.85546875" style="6" customWidth="1"/>
    <col min="14343" max="14343" width="17.85546875" style="6" customWidth="1"/>
    <col min="14344" max="14344" width="17.28515625" style="6" customWidth="1"/>
    <col min="14345" max="14345" width="15.85546875" style="6" customWidth="1"/>
    <col min="14346" max="14346" width="11.42578125" style="6"/>
    <col min="14347" max="14347" width="15.7109375" style="6" bestFit="1" customWidth="1"/>
    <col min="14348" max="14348" width="44" style="6" customWidth="1"/>
    <col min="14349" max="14592" width="11.42578125" style="6"/>
    <col min="14593" max="14593" width="6.28515625" style="6" customWidth="1"/>
    <col min="14594" max="14594" width="19.7109375" style="6" customWidth="1"/>
    <col min="14595" max="14595" width="84.7109375" style="6" customWidth="1"/>
    <col min="14596" max="14596" width="17.42578125" style="6" customWidth="1"/>
    <col min="14597" max="14597" width="19.42578125" style="6" customWidth="1"/>
    <col min="14598" max="14598" width="15.85546875" style="6" customWidth="1"/>
    <col min="14599" max="14599" width="17.85546875" style="6" customWidth="1"/>
    <col min="14600" max="14600" width="17.28515625" style="6" customWidth="1"/>
    <col min="14601" max="14601" width="15.85546875" style="6" customWidth="1"/>
    <col min="14602" max="14602" width="11.42578125" style="6"/>
    <col min="14603" max="14603" width="15.7109375" style="6" bestFit="1" customWidth="1"/>
    <col min="14604" max="14604" width="44" style="6" customWidth="1"/>
    <col min="14605" max="14848" width="11.42578125" style="6"/>
    <col min="14849" max="14849" width="6.28515625" style="6" customWidth="1"/>
    <col min="14850" max="14850" width="19.7109375" style="6" customWidth="1"/>
    <col min="14851" max="14851" width="84.7109375" style="6" customWidth="1"/>
    <col min="14852" max="14852" width="17.42578125" style="6" customWidth="1"/>
    <col min="14853" max="14853" width="19.42578125" style="6" customWidth="1"/>
    <col min="14854" max="14854" width="15.85546875" style="6" customWidth="1"/>
    <col min="14855" max="14855" width="17.85546875" style="6" customWidth="1"/>
    <col min="14856" max="14856" width="17.28515625" style="6" customWidth="1"/>
    <col min="14857" max="14857" width="15.85546875" style="6" customWidth="1"/>
    <col min="14858" max="14858" width="11.42578125" style="6"/>
    <col min="14859" max="14859" width="15.7109375" style="6" bestFit="1" customWidth="1"/>
    <col min="14860" max="14860" width="44" style="6" customWidth="1"/>
    <col min="14861" max="15104" width="11.42578125" style="6"/>
    <col min="15105" max="15105" width="6.28515625" style="6" customWidth="1"/>
    <col min="15106" max="15106" width="19.7109375" style="6" customWidth="1"/>
    <col min="15107" max="15107" width="84.7109375" style="6" customWidth="1"/>
    <col min="15108" max="15108" width="17.42578125" style="6" customWidth="1"/>
    <col min="15109" max="15109" width="19.42578125" style="6" customWidth="1"/>
    <col min="15110" max="15110" width="15.85546875" style="6" customWidth="1"/>
    <col min="15111" max="15111" width="17.85546875" style="6" customWidth="1"/>
    <col min="15112" max="15112" width="17.28515625" style="6" customWidth="1"/>
    <col min="15113" max="15113" width="15.85546875" style="6" customWidth="1"/>
    <col min="15114" max="15114" width="11.42578125" style="6"/>
    <col min="15115" max="15115" width="15.7109375" style="6" bestFit="1" customWidth="1"/>
    <col min="15116" max="15116" width="44" style="6" customWidth="1"/>
    <col min="15117" max="15360" width="11.42578125" style="6"/>
    <col min="15361" max="15361" width="6.28515625" style="6" customWidth="1"/>
    <col min="15362" max="15362" width="19.7109375" style="6" customWidth="1"/>
    <col min="15363" max="15363" width="84.7109375" style="6" customWidth="1"/>
    <col min="15364" max="15364" width="17.42578125" style="6" customWidth="1"/>
    <col min="15365" max="15365" width="19.42578125" style="6" customWidth="1"/>
    <col min="15366" max="15366" width="15.85546875" style="6" customWidth="1"/>
    <col min="15367" max="15367" width="17.85546875" style="6" customWidth="1"/>
    <col min="15368" max="15368" width="17.28515625" style="6" customWidth="1"/>
    <col min="15369" max="15369" width="15.85546875" style="6" customWidth="1"/>
    <col min="15370" max="15370" width="11.42578125" style="6"/>
    <col min="15371" max="15371" width="15.7109375" style="6" bestFit="1" customWidth="1"/>
    <col min="15372" max="15372" width="44" style="6" customWidth="1"/>
    <col min="15373" max="15616" width="11.42578125" style="6"/>
    <col min="15617" max="15617" width="6.28515625" style="6" customWidth="1"/>
    <col min="15618" max="15618" width="19.7109375" style="6" customWidth="1"/>
    <col min="15619" max="15619" width="84.7109375" style="6" customWidth="1"/>
    <col min="15620" max="15620" width="17.42578125" style="6" customWidth="1"/>
    <col min="15621" max="15621" width="19.42578125" style="6" customWidth="1"/>
    <col min="15622" max="15622" width="15.85546875" style="6" customWidth="1"/>
    <col min="15623" max="15623" width="17.85546875" style="6" customWidth="1"/>
    <col min="15624" max="15624" width="17.28515625" style="6" customWidth="1"/>
    <col min="15625" max="15625" width="15.85546875" style="6" customWidth="1"/>
    <col min="15626" max="15626" width="11.42578125" style="6"/>
    <col min="15627" max="15627" width="15.7109375" style="6" bestFit="1" customWidth="1"/>
    <col min="15628" max="15628" width="44" style="6" customWidth="1"/>
    <col min="15629" max="15872" width="11.42578125" style="6"/>
    <col min="15873" max="15873" width="6.28515625" style="6" customWidth="1"/>
    <col min="15874" max="15874" width="19.7109375" style="6" customWidth="1"/>
    <col min="15875" max="15875" width="84.7109375" style="6" customWidth="1"/>
    <col min="15876" max="15876" width="17.42578125" style="6" customWidth="1"/>
    <col min="15877" max="15877" width="19.42578125" style="6" customWidth="1"/>
    <col min="15878" max="15878" width="15.85546875" style="6" customWidth="1"/>
    <col min="15879" max="15879" width="17.85546875" style="6" customWidth="1"/>
    <col min="15880" max="15880" width="17.28515625" style="6" customWidth="1"/>
    <col min="15881" max="15881" width="15.85546875" style="6" customWidth="1"/>
    <col min="15882" max="15882" width="11.42578125" style="6"/>
    <col min="15883" max="15883" width="15.7109375" style="6" bestFit="1" customWidth="1"/>
    <col min="15884" max="15884" width="44" style="6" customWidth="1"/>
    <col min="15885" max="16128" width="11.42578125" style="6"/>
    <col min="16129" max="16129" width="6.28515625" style="6" customWidth="1"/>
    <col min="16130" max="16130" width="19.7109375" style="6" customWidth="1"/>
    <col min="16131" max="16131" width="84.7109375" style="6" customWidth="1"/>
    <col min="16132" max="16132" width="17.42578125" style="6" customWidth="1"/>
    <col min="16133" max="16133" width="19.42578125" style="6" customWidth="1"/>
    <col min="16134" max="16134" width="15.85546875" style="6" customWidth="1"/>
    <col min="16135" max="16135" width="17.85546875" style="6" customWidth="1"/>
    <col min="16136" max="16136" width="17.28515625" style="6" customWidth="1"/>
    <col min="16137" max="16137" width="15.85546875" style="6" customWidth="1"/>
    <col min="16138" max="16138" width="11.42578125" style="6"/>
    <col min="16139" max="16139" width="15.7109375" style="6" bestFit="1" customWidth="1"/>
    <col min="16140" max="16140" width="44" style="6" customWidth="1"/>
    <col min="16141" max="16384" width="11.42578125" style="6"/>
  </cols>
  <sheetData>
    <row r="1" spans="2:12" x14ac:dyDescent="0.2">
      <c r="B1" s="2"/>
      <c r="C1" s="3"/>
      <c r="D1" s="2"/>
      <c r="E1" s="4"/>
      <c r="F1" s="5"/>
      <c r="G1" s="5"/>
      <c r="H1" s="2"/>
      <c r="I1" s="2"/>
    </row>
    <row r="2" spans="2:12" x14ac:dyDescent="0.2">
      <c r="B2" s="73" t="s">
        <v>0</v>
      </c>
      <c r="C2" s="73"/>
      <c r="D2" s="73"/>
      <c r="E2" s="73"/>
      <c r="F2" s="73"/>
      <c r="G2" s="73"/>
      <c r="H2" s="73"/>
      <c r="I2" s="73"/>
    </row>
    <row r="3" spans="2:12" x14ac:dyDescent="0.2">
      <c r="B3" s="8"/>
      <c r="C3" s="9"/>
      <c r="D3" s="2"/>
      <c r="E3" s="4"/>
      <c r="F3" s="5"/>
      <c r="G3" s="5"/>
      <c r="H3" s="2"/>
      <c r="I3" s="2"/>
    </row>
    <row r="4" spans="2:12" ht="12.75" thickBot="1" x14ac:dyDescent="0.25">
      <c r="B4" s="74" t="s">
        <v>1</v>
      </c>
      <c r="C4" s="74"/>
      <c r="D4" s="74"/>
      <c r="E4" s="74"/>
      <c r="F4" s="74"/>
      <c r="G4" s="74"/>
      <c r="H4" s="74"/>
      <c r="I4" s="74"/>
    </row>
    <row r="5" spans="2:12" x14ac:dyDescent="0.2">
      <c r="B5" s="10" t="s">
        <v>2</v>
      </c>
      <c r="C5" s="11" t="s">
        <v>3</v>
      </c>
      <c r="D5" s="2"/>
      <c r="E5" s="4"/>
      <c r="F5" s="75" t="s">
        <v>4</v>
      </c>
      <c r="G5" s="76"/>
      <c r="H5" s="76"/>
      <c r="I5" s="77"/>
    </row>
    <row r="6" spans="2:12" x14ac:dyDescent="0.2">
      <c r="B6" s="12" t="s">
        <v>5</v>
      </c>
      <c r="C6" s="13" t="s">
        <v>6</v>
      </c>
      <c r="D6" s="2"/>
      <c r="E6" s="4"/>
      <c r="F6" s="78"/>
      <c r="G6" s="79"/>
      <c r="H6" s="79"/>
      <c r="I6" s="80"/>
    </row>
    <row r="7" spans="2:12" x14ac:dyDescent="0.2">
      <c r="B7" s="12" t="s">
        <v>7</v>
      </c>
      <c r="C7" s="14" t="s">
        <v>8</v>
      </c>
      <c r="D7" s="2"/>
      <c r="E7" s="4"/>
      <c r="F7" s="78"/>
      <c r="G7" s="79"/>
      <c r="H7" s="79"/>
      <c r="I7" s="80"/>
    </row>
    <row r="8" spans="2:12" x14ac:dyDescent="0.2">
      <c r="B8" s="12" t="s">
        <v>9</v>
      </c>
      <c r="C8" s="15" t="s">
        <v>10</v>
      </c>
      <c r="D8" s="2"/>
      <c r="E8" s="4"/>
      <c r="F8" s="78"/>
      <c r="G8" s="79"/>
      <c r="H8" s="79"/>
      <c r="I8" s="80"/>
    </row>
    <row r="9" spans="2:12" ht="96.75" thickBot="1" x14ac:dyDescent="0.25">
      <c r="B9" s="16" t="s">
        <v>11</v>
      </c>
      <c r="C9" s="13" t="s">
        <v>66</v>
      </c>
      <c r="D9" s="2"/>
      <c r="E9" s="4"/>
      <c r="F9" s="81"/>
      <c r="G9" s="82"/>
      <c r="H9" s="82"/>
      <c r="I9" s="83"/>
    </row>
    <row r="10" spans="2:12" ht="108.75" thickBot="1" x14ac:dyDescent="0.25">
      <c r="B10" s="16" t="s">
        <v>12</v>
      </c>
      <c r="C10" s="13" t="s">
        <v>13</v>
      </c>
      <c r="D10" s="2"/>
      <c r="E10" s="4"/>
      <c r="F10" s="5"/>
      <c r="G10" s="5"/>
      <c r="H10" s="2"/>
      <c r="I10" s="2"/>
      <c r="K10" s="17"/>
      <c r="L10" s="18"/>
    </row>
    <row r="11" spans="2:12" ht="48" x14ac:dyDescent="0.2">
      <c r="B11" s="16" t="s">
        <v>14</v>
      </c>
      <c r="C11" s="13" t="s">
        <v>15</v>
      </c>
      <c r="D11" s="2"/>
      <c r="E11" s="4"/>
      <c r="F11" s="75" t="s">
        <v>110</v>
      </c>
      <c r="G11" s="76"/>
      <c r="H11" s="76"/>
      <c r="I11" s="77"/>
      <c r="K11" s="19"/>
    </row>
    <row r="12" spans="2:12" x14ac:dyDescent="0.2">
      <c r="B12" s="16" t="s">
        <v>16</v>
      </c>
      <c r="C12" s="20">
        <f>SUM(I19:I67)</f>
        <v>25717761784.51609</v>
      </c>
      <c r="D12" s="21"/>
      <c r="E12" s="4"/>
      <c r="F12" s="78"/>
      <c r="G12" s="79"/>
      <c r="H12" s="79"/>
      <c r="I12" s="80"/>
    </row>
    <row r="13" spans="2:12" ht="24" x14ac:dyDescent="0.2">
      <c r="B13" s="12" t="s">
        <v>17</v>
      </c>
      <c r="C13" s="20">
        <v>364000000</v>
      </c>
      <c r="D13" s="2"/>
      <c r="E13" s="4"/>
      <c r="F13" s="78"/>
      <c r="G13" s="79"/>
      <c r="H13" s="79"/>
      <c r="I13" s="80"/>
    </row>
    <row r="14" spans="2:12" ht="24" x14ac:dyDescent="0.2">
      <c r="B14" s="12" t="s">
        <v>18</v>
      </c>
      <c r="C14" s="20">
        <v>36400000</v>
      </c>
      <c r="D14" s="2"/>
      <c r="E14" s="4"/>
      <c r="F14" s="78"/>
      <c r="G14" s="79"/>
      <c r="H14" s="79"/>
      <c r="I14" s="80"/>
    </row>
    <row r="15" spans="2:12" ht="24.75" thickBot="1" x14ac:dyDescent="0.25">
      <c r="B15" s="22" t="s">
        <v>19</v>
      </c>
      <c r="C15" s="23">
        <v>45293</v>
      </c>
      <c r="D15" s="2"/>
      <c r="E15" s="4"/>
      <c r="F15" s="81"/>
      <c r="G15" s="82"/>
      <c r="H15" s="82"/>
      <c r="I15" s="83"/>
    </row>
    <row r="17" spans="1:14" x14ac:dyDescent="0.2">
      <c r="B17" s="27" t="s">
        <v>20</v>
      </c>
      <c r="C17" s="52"/>
      <c r="D17" s="52"/>
      <c r="E17" s="52"/>
      <c r="F17" s="52"/>
      <c r="G17" s="52"/>
      <c r="H17" s="52"/>
      <c r="I17" s="52"/>
      <c r="J17" s="52"/>
      <c r="K17" s="52"/>
      <c r="L17" s="52"/>
      <c r="M17" s="2"/>
      <c r="N17" s="2"/>
    </row>
    <row r="18" spans="1:14" s="31" customFormat="1" ht="48" x14ac:dyDescent="0.25">
      <c r="A18" s="53"/>
      <c r="B18" s="28" t="s">
        <v>21</v>
      </c>
      <c r="C18" s="28" t="s">
        <v>22</v>
      </c>
      <c r="D18" s="28" t="s">
        <v>23</v>
      </c>
      <c r="E18" s="28" t="s">
        <v>24</v>
      </c>
      <c r="F18" s="28" t="s">
        <v>25</v>
      </c>
      <c r="G18" s="28" t="s">
        <v>26</v>
      </c>
      <c r="H18" s="29" t="s">
        <v>27</v>
      </c>
      <c r="I18" s="29" t="s">
        <v>28</v>
      </c>
      <c r="J18" s="28" t="s">
        <v>29</v>
      </c>
      <c r="K18" s="28" t="s">
        <v>30</v>
      </c>
      <c r="L18" s="28" t="s">
        <v>31</v>
      </c>
      <c r="M18" s="30"/>
      <c r="N18" s="30"/>
    </row>
    <row r="19" spans="1:14" ht="48" x14ac:dyDescent="0.2">
      <c r="A19" s="54"/>
      <c r="B19" s="32">
        <v>95111601</v>
      </c>
      <c r="C19" s="56" t="s">
        <v>43</v>
      </c>
      <c r="D19" s="35">
        <v>45295</v>
      </c>
      <c r="E19" s="33">
        <v>45657</v>
      </c>
      <c r="F19" s="57" t="s">
        <v>41</v>
      </c>
      <c r="G19" s="57" t="s">
        <v>44</v>
      </c>
      <c r="H19" s="58">
        <v>159500000</v>
      </c>
      <c r="I19" s="58">
        <v>159500000</v>
      </c>
      <c r="J19" s="59" t="s">
        <v>36</v>
      </c>
      <c r="K19" s="59" t="s">
        <v>36</v>
      </c>
      <c r="L19" s="57" t="s">
        <v>37</v>
      </c>
    </row>
    <row r="20" spans="1:14" ht="48" x14ac:dyDescent="0.2">
      <c r="A20" s="54"/>
      <c r="B20" s="32">
        <v>80111600</v>
      </c>
      <c r="C20" s="55" t="s">
        <v>54</v>
      </c>
      <c r="D20" s="35">
        <v>45295</v>
      </c>
      <c r="E20" s="32" t="s">
        <v>55</v>
      </c>
      <c r="F20" s="57" t="s">
        <v>34</v>
      </c>
      <c r="G20" s="57" t="s">
        <v>35</v>
      </c>
      <c r="H20" s="58">
        <v>18564000</v>
      </c>
      <c r="I20" s="58">
        <f t="shared" ref="I20:I29" si="0">+H20</f>
        <v>18564000</v>
      </c>
      <c r="J20" s="59" t="s">
        <v>36</v>
      </c>
      <c r="K20" s="59" t="s">
        <v>36</v>
      </c>
      <c r="L20" s="57" t="s">
        <v>37</v>
      </c>
    </row>
    <row r="21" spans="1:14" ht="48" x14ac:dyDescent="0.2">
      <c r="A21" s="54"/>
      <c r="B21" s="60">
        <v>80111600</v>
      </c>
      <c r="C21" s="37" t="s">
        <v>57</v>
      </c>
      <c r="D21" s="35">
        <v>45295</v>
      </c>
      <c r="E21" s="36" t="s">
        <v>56</v>
      </c>
      <c r="F21" s="56" t="s">
        <v>48</v>
      </c>
      <c r="G21" s="57" t="s">
        <v>35</v>
      </c>
      <c r="H21" s="61">
        <v>24000000</v>
      </c>
      <c r="I21" s="58">
        <f t="shared" si="0"/>
        <v>24000000</v>
      </c>
      <c r="J21" s="59" t="s">
        <v>36</v>
      </c>
      <c r="K21" s="59" t="s">
        <v>36</v>
      </c>
      <c r="L21" s="57" t="s">
        <v>37</v>
      </c>
    </row>
    <row r="22" spans="1:14" ht="48" x14ac:dyDescent="0.2">
      <c r="A22" s="54"/>
      <c r="B22" s="60">
        <v>80111600</v>
      </c>
      <c r="C22" s="37" t="s">
        <v>67</v>
      </c>
      <c r="D22" s="35">
        <v>45300</v>
      </c>
      <c r="E22" s="36" t="s">
        <v>56</v>
      </c>
      <c r="F22" s="56" t="s">
        <v>48</v>
      </c>
      <c r="G22" s="57" t="s">
        <v>35</v>
      </c>
      <c r="H22" s="61">
        <f>7000000*6</f>
        <v>42000000</v>
      </c>
      <c r="I22" s="58">
        <f t="shared" si="0"/>
        <v>42000000</v>
      </c>
      <c r="J22" s="59" t="s">
        <v>36</v>
      </c>
      <c r="K22" s="59" t="s">
        <v>36</v>
      </c>
      <c r="L22" s="57" t="s">
        <v>37</v>
      </c>
    </row>
    <row r="23" spans="1:14" ht="48" x14ac:dyDescent="0.2">
      <c r="A23" s="54"/>
      <c r="B23" s="60">
        <v>80111600</v>
      </c>
      <c r="C23" s="37" t="s">
        <v>58</v>
      </c>
      <c r="D23" s="35">
        <v>45295</v>
      </c>
      <c r="E23" s="36" t="s">
        <v>56</v>
      </c>
      <c r="F23" s="56" t="s">
        <v>48</v>
      </c>
      <c r="G23" s="57" t="s">
        <v>35</v>
      </c>
      <c r="H23" s="61">
        <f>4500000*6</f>
        <v>27000000</v>
      </c>
      <c r="I23" s="58">
        <f t="shared" si="0"/>
        <v>27000000</v>
      </c>
      <c r="J23" s="59" t="s">
        <v>36</v>
      </c>
      <c r="K23" s="59" t="s">
        <v>36</v>
      </c>
      <c r="L23" s="57" t="s">
        <v>37</v>
      </c>
    </row>
    <row r="24" spans="1:14" ht="48" x14ac:dyDescent="0.2">
      <c r="A24" s="54"/>
      <c r="B24" s="60">
        <v>80111600</v>
      </c>
      <c r="C24" s="55" t="s">
        <v>59</v>
      </c>
      <c r="D24" s="35">
        <v>45300</v>
      </c>
      <c r="E24" s="36" t="s">
        <v>56</v>
      </c>
      <c r="F24" s="56" t="s">
        <v>48</v>
      </c>
      <c r="G24" s="57" t="s">
        <v>35</v>
      </c>
      <c r="H24" s="61">
        <f>7000000*6</f>
        <v>42000000</v>
      </c>
      <c r="I24" s="58">
        <f t="shared" si="0"/>
        <v>42000000</v>
      </c>
      <c r="J24" s="59" t="s">
        <v>36</v>
      </c>
      <c r="K24" s="59" t="s">
        <v>36</v>
      </c>
      <c r="L24" s="57" t="s">
        <v>37</v>
      </c>
    </row>
    <row r="25" spans="1:14" ht="48" x14ac:dyDescent="0.2">
      <c r="A25" s="54"/>
      <c r="B25" s="60">
        <v>80111600</v>
      </c>
      <c r="C25" s="55" t="s">
        <v>60</v>
      </c>
      <c r="D25" s="35">
        <v>45300</v>
      </c>
      <c r="E25" s="36" t="s">
        <v>56</v>
      </c>
      <c r="F25" s="56" t="s">
        <v>48</v>
      </c>
      <c r="G25" s="57" t="s">
        <v>35</v>
      </c>
      <c r="H25" s="61">
        <f>5800000*6</f>
        <v>34800000</v>
      </c>
      <c r="I25" s="58">
        <f t="shared" si="0"/>
        <v>34800000</v>
      </c>
      <c r="J25" s="59" t="s">
        <v>36</v>
      </c>
      <c r="K25" s="59" t="s">
        <v>36</v>
      </c>
      <c r="L25" s="57" t="s">
        <v>37</v>
      </c>
    </row>
    <row r="26" spans="1:14" ht="48" x14ac:dyDescent="0.2">
      <c r="A26" s="54"/>
      <c r="B26" s="60">
        <v>80111600</v>
      </c>
      <c r="C26" s="55" t="s">
        <v>61</v>
      </c>
      <c r="D26" s="35">
        <v>45300</v>
      </c>
      <c r="E26" s="36" t="s">
        <v>56</v>
      </c>
      <c r="F26" s="56" t="s">
        <v>48</v>
      </c>
      <c r="G26" s="57" t="s">
        <v>35</v>
      </c>
      <c r="H26" s="61">
        <f>5500000*6</f>
        <v>33000000</v>
      </c>
      <c r="I26" s="58">
        <f t="shared" si="0"/>
        <v>33000000</v>
      </c>
      <c r="J26" s="59" t="s">
        <v>36</v>
      </c>
      <c r="K26" s="59" t="s">
        <v>36</v>
      </c>
      <c r="L26" s="57" t="s">
        <v>37</v>
      </c>
    </row>
    <row r="27" spans="1:14" ht="48" x14ac:dyDescent="0.2">
      <c r="A27" s="54"/>
      <c r="B27" s="60">
        <v>80111600</v>
      </c>
      <c r="C27" s="55" t="s">
        <v>62</v>
      </c>
      <c r="D27" s="35">
        <v>45300</v>
      </c>
      <c r="E27" s="36" t="s">
        <v>56</v>
      </c>
      <c r="F27" s="56" t="s">
        <v>48</v>
      </c>
      <c r="G27" s="57" t="s">
        <v>35</v>
      </c>
      <c r="H27" s="61">
        <f>5000000*6</f>
        <v>30000000</v>
      </c>
      <c r="I27" s="58">
        <f t="shared" si="0"/>
        <v>30000000</v>
      </c>
      <c r="J27" s="59" t="s">
        <v>36</v>
      </c>
      <c r="K27" s="59" t="s">
        <v>36</v>
      </c>
      <c r="L27" s="57" t="s">
        <v>37</v>
      </c>
    </row>
    <row r="28" spans="1:14" ht="48" x14ac:dyDescent="0.2">
      <c r="A28" s="54"/>
      <c r="B28" s="60">
        <v>80111600</v>
      </c>
      <c r="C28" s="55" t="s">
        <v>63</v>
      </c>
      <c r="D28" s="35">
        <v>45300</v>
      </c>
      <c r="E28" s="36" t="s">
        <v>56</v>
      </c>
      <c r="F28" s="56" t="s">
        <v>48</v>
      </c>
      <c r="G28" s="57" t="s">
        <v>35</v>
      </c>
      <c r="H28" s="61">
        <f>7000000*6</f>
        <v>42000000</v>
      </c>
      <c r="I28" s="58">
        <f t="shared" si="0"/>
        <v>42000000</v>
      </c>
      <c r="J28" s="59" t="s">
        <v>36</v>
      </c>
      <c r="K28" s="59" t="s">
        <v>36</v>
      </c>
      <c r="L28" s="57" t="s">
        <v>37</v>
      </c>
    </row>
    <row r="29" spans="1:14" ht="60" x14ac:dyDescent="0.2">
      <c r="A29" s="54"/>
      <c r="B29" s="60">
        <v>80111600</v>
      </c>
      <c r="C29" s="55" t="s">
        <v>64</v>
      </c>
      <c r="D29" s="35">
        <v>45300</v>
      </c>
      <c r="E29" s="36" t="s">
        <v>56</v>
      </c>
      <c r="F29" s="56" t="s">
        <v>48</v>
      </c>
      <c r="G29" s="57" t="s">
        <v>35</v>
      </c>
      <c r="H29" s="61">
        <f>4000000*6</f>
        <v>24000000</v>
      </c>
      <c r="I29" s="58">
        <f t="shared" si="0"/>
        <v>24000000</v>
      </c>
      <c r="J29" s="59" t="s">
        <v>36</v>
      </c>
      <c r="K29" s="59" t="s">
        <v>36</v>
      </c>
      <c r="L29" s="57" t="s">
        <v>37</v>
      </c>
    </row>
    <row r="30" spans="1:14" ht="48" x14ac:dyDescent="0.2">
      <c r="A30" s="54"/>
      <c r="B30" s="60">
        <v>80111600</v>
      </c>
      <c r="C30" s="55" t="s">
        <v>65</v>
      </c>
      <c r="D30" s="35">
        <v>45300</v>
      </c>
      <c r="E30" s="36" t="s">
        <v>56</v>
      </c>
      <c r="F30" s="56" t="s">
        <v>48</v>
      </c>
      <c r="G30" s="57" t="s">
        <v>35</v>
      </c>
      <c r="H30" s="61">
        <f>1950000*6</f>
        <v>11700000</v>
      </c>
      <c r="I30" s="58">
        <f>+H30</f>
        <v>11700000</v>
      </c>
      <c r="J30" s="59" t="s">
        <v>36</v>
      </c>
      <c r="K30" s="59" t="s">
        <v>36</v>
      </c>
      <c r="L30" s="57" t="s">
        <v>37</v>
      </c>
    </row>
    <row r="31" spans="1:14" ht="48" x14ac:dyDescent="0.2">
      <c r="A31" s="54"/>
      <c r="B31" s="60">
        <v>80111600</v>
      </c>
      <c r="C31" s="55" t="s">
        <v>68</v>
      </c>
      <c r="D31" s="35">
        <v>45300</v>
      </c>
      <c r="E31" s="36" t="s">
        <v>56</v>
      </c>
      <c r="F31" s="56" t="s">
        <v>48</v>
      </c>
      <c r="G31" s="57" t="s">
        <v>35</v>
      </c>
      <c r="H31" s="61">
        <f>4500000*6</f>
        <v>27000000</v>
      </c>
      <c r="I31" s="58">
        <f t="shared" ref="I31:I32" si="1">+H31</f>
        <v>27000000</v>
      </c>
      <c r="J31" s="59" t="s">
        <v>36</v>
      </c>
      <c r="K31" s="59" t="s">
        <v>36</v>
      </c>
      <c r="L31" s="57" t="s">
        <v>37</v>
      </c>
    </row>
    <row r="32" spans="1:14" ht="48" x14ac:dyDescent="0.2">
      <c r="A32" s="54"/>
      <c r="B32" s="60">
        <v>80111600</v>
      </c>
      <c r="C32" s="55" t="s">
        <v>69</v>
      </c>
      <c r="D32" s="35">
        <v>45301</v>
      </c>
      <c r="E32" s="36" t="s">
        <v>56</v>
      </c>
      <c r="F32" s="56" t="s">
        <v>48</v>
      </c>
      <c r="G32" s="57" t="s">
        <v>35</v>
      </c>
      <c r="H32" s="61">
        <f>4000000*6</f>
        <v>24000000</v>
      </c>
      <c r="I32" s="58">
        <f t="shared" si="1"/>
        <v>24000000</v>
      </c>
      <c r="J32" s="59" t="s">
        <v>36</v>
      </c>
      <c r="K32" s="59" t="s">
        <v>36</v>
      </c>
      <c r="L32" s="57" t="s">
        <v>37</v>
      </c>
    </row>
    <row r="33" spans="1:12" ht="48" x14ac:dyDescent="0.2">
      <c r="A33" s="54"/>
      <c r="B33" s="60">
        <v>80111600</v>
      </c>
      <c r="C33" s="55" t="s">
        <v>70</v>
      </c>
      <c r="D33" s="35">
        <v>45301</v>
      </c>
      <c r="E33" s="36" t="s">
        <v>56</v>
      </c>
      <c r="F33" s="56" t="s">
        <v>48</v>
      </c>
      <c r="G33" s="57" t="s">
        <v>35</v>
      </c>
      <c r="H33" s="61">
        <f>7000000*6</f>
        <v>42000000</v>
      </c>
      <c r="I33" s="58">
        <f t="shared" ref="I33" si="2">+H33</f>
        <v>42000000</v>
      </c>
      <c r="J33" s="59" t="s">
        <v>36</v>
      </c>
      <c r="K33" s="59" t="s">
        <v>36</v>
      </c>
      <c r="L33" s="57" t="s">
        <v>37</v>
      </c>
    </row>
    <row r="34" spans="1:12" ht="48" x14ac:dyDescent="0.2">
      <c r="A34" s="54"/>
      <c r="B34" s="60">
        <v>80111600</v>
      </c>
      <c r="C34" s="55" t="s">
        <v>71</v>
      </c>
      <c r="D34" s="35">
        <v>45306</v>
      </c>
      <c r="E34" s="36" t="s">
        <v>72</v>
      </c>
      <c r="F34" s="56" t="s">
        <v>48</v>
      </c>
      <c r="G34" s="57" t="s">
        <v>35</v>
      </c>
      <c r="H34" s="61">
        <v>7162620</v>
      </c>
      <c r="I34" s="58">
        <f t="shared" ref="I34:I35" si="3">+H34</f>
        <v>7162620</v>
      </c>
      <c r="J34" s="59" t="s">
        <v>36</v>
      </c>
      <c r="K34" s="59" t="s">
        <v>36</v>
      </c>
      <c r="L34" s="57" t="s">
        <v>37</v>
      </c>
    </row>
    <row r="35" spans="1:12" ht="48" x14ac:dyDescent="0.2">
      <c r="A35" s="54"/>
      <c r="B35" s="60">
        <v>80111600</v>
      </c>
      <c r="C35" s="55" t="s">
        <v>73</v>
      </c>
      <c r="D35" s="35">
        <v>45313</v>
      </c>
      <c r="E35" s="36" t="s">
        <v>56</v>
      </c>
      <c r="F35" s="56" t="s">
        <v>48</v>
      </c>
      <c r="G35" s="57" t="s">
        <v>35</v>
      </c>
      <c r="H35" s="61">
        <f>4700000*6</f>
        <v>28200000</v>
      </c>
      <c r="I35" s="58">
        <f t="shared" si="3"/>
        <v>28200000</v>
      </c>
      <c r="J35" s="59" t="s">
        <v>36</v>
      </c>
      <c r="K35" s="59" t="s">
        <v>36</v>
      </c>
      <c r="L35" s="57" t="s">
        <v>37</v>
      </c>
    </row>
    <row r="36" spans="1:12" ht="48" x14ac:dyDescent="0.2">
      <c r="A36" s="54"/>
      <c r="B36" s="60">
        <v>80111600</v>
      </c>
      <c r="C36" s="55" t="s">
        <v>75</v>
      </c>
      <c r="D36" s="35">
        <v>45314</v>
      </c>
      <c r="E36" s="36" t="s">
        <v>56</v>
      </c>
      <c r="F36" s="56" t="s">
        <v>48</v>
      </c>
      <c r="G36" s="57" t="s">
        <v>35</v>
      </c>
      <c r="H36" s="61">
        <f>3000000*6</f>
        <v>18000000</v>
      </c>
      <c r="I36" s="58">
        <f t="shared" ref="I36" si="4">+H36</f>
        <v>18000000</v>
      </c>
      <c r="J36" s="59" t="s">
        <v>36</v>
      </c>
      <c r="K36" s="59" t="s">
        <v>36</v>
      </c>
      <c r="L36" s="57" t="s">
        <v>37</v>
      </c>
    </row>
    <row r="37" spans="1:12" ht="48" x14ac:dyDescent="0.2">
      <c r="A37" s="54"/>
      <c r="B37" s="60">
        <v>80111600</v>
      </c>
      <c r="C37" s="55" t="s">
        <v>74</v>
      </c>
      <c r="D37" s="35">
        <v>45314</v>
      </c>
      <c r="E37" s="36" t="s">
        <v>56</v>
      </c>
      <c r="F37" s="56" t="s">
        <v>48</v>
      </c>
      <c r="G37" s="57" t="s">
        <v>35</v>
      </c>
      <c r="H37" s="61">
        <f>3800000*6</f>
        <v>22800000</v>
      </c>
      <c r="I37" s="58">
        <f t="shared" ref="I37" si="5">+H37</f>
        <v>22800000</v>
      </c>
      <c r="J37" s="59" t="s">
        <v>36</v>
      </c>
      <c r="K37" s="59" t="s">
        <v>36</v>
      </c>
      <c r="L37" s="57" t="s">
        <v>37</v>
      </c>
    </row>
    <row r="38" spans="1:12" ht="48" x14ac:dyDescent="0.2">
      <c r="A38" s="54"/>
      <c r="B38" s="60">
        <v>80111600</v>
      </c>
      <c r="C38" s="55" t="s">
        <v>76</v>
      </c>
      <c r="D38" s="35">
        <v>45320</v>
      </c>
      <c r="E38" s="36" t="s">
        <v>56</v>
      </c>
      <c r="F38" s="56" t="s">
        <v>48</v>
      </c>
      <c r="G38" s="57" t="s">
        <v>35</v>
      </c>
      <c r="H38" s="61">
        <v>21000000</v>
      </c>
      <c r="I38" s="58">
        <f t="shared" ref="I38" si="6">+H38</f>
        <v>21000000</v>
      </c>
      <c r="J38" s="59" t="s">
        <v>36</v>
      </c>
      <c r="K38" s="59" t="s">
        <v>36</v>
      </c>
      <c r="L38" s="57" t="s">
        <v>37</v>
      </c>
    </row>
    <row r="39" spans="1:12" ht="48" x14ac:dyDescent="0.2">
      <c r="A39" s="54"/>
      <c r="B39" s="60">
        <v>80111600</v>
      </c>
      <c r="C39" s="55" t="s">
        <v>77</v>
      </c>
      <c r="D39" s="35">
        <v>45320</v>
      </c>
      <c r="E39" s="36" t="s">
        <v>56</v>
      </c>
      <c r="F39" s="56" t="s">
        <v>48</v>
      </c>
      <c r="G39" s="57" t="s">
        <v>35</v>
      </c>
      <c r="H39" s="61">
        <v>11400000</v>
      </c>
      <c r="I39" s="58">
        <f t="shared" ref="I39" si="7">+H39</f>
        <v>11400000</v>
      </c>
      <c r="J39" s="59" t="s">
        <v>36</v>
      </c>
      <c r="K39" s="59" t="s">
        <v>36</v>
      </c>
      <c r="L39" s="57" t="s">
        <v>37</v>
      </c>
    </row>
    <row r="40" spans="1:12" ht="48" x14ac:dyDescent="0.2">
      <c r="A40" s="54"/>
      <c r="B40" s="60">
        <v>80111600</v>
      </c>
      <c r="C40" s="55" t="s">
        <v>78</v>
      </c>
      <c r="D40" s="35">
        <v>45320</v>
      </c>
      <c r="E40" s="36" t="s">
        <v>56</v>
      </c>
      <c r="F40" s="56" t="s">
        <v>48</v>
      </c>
      <c r="G40" s="57" t="s">
        <v>35</v>
      </c>
      <c r="H40" s="61">
        <v>21000000</v>
      </c>
      <c r="I40" s="58">
        <f t="shared" ref="I40" si="8">+H40</f>
        <v>21000000</v>
      </c>
      <c r="J40" s="59" t="s">
        <v>36</v>
      </c>
      <c r="K40" s="59" t="s">
        <v>36</v>
      </c>
      <c r="L40" s="57" t="s">
        <v>37</v>
      </c>
    </row>
    <row r="41" spans="1:12" ht="60" x14ac:dyDescent="0.2">
      <c r="A41" s="54"/>
      <c r="B41" s="60">
        <v>80111600</v>
      </c>
      <c r="C41" s="55" t="s">
        <v>79</v>
      </c>
      <c r="D41" s="35">
        <v>45320</v>
      </c>
      <c r="E41" s="36" t="s">
        <v>56</v>
      </c>
      <c r="F41" s="56" t="s">
        <v>48</v>
      </c>
      <c r="G41" s="57" t="s">
        <v>35</v>
      </c>
      <c r="H41" s="61">
        <v>22800000</v>
      </c>
      <c r="I41" s="58">
        <f t="shared" ref="I41" si="9">+H41</f>
        <v>22800000</v>
      </c>
      <c r="J41" s="59" t="s">
        <v>36</v>
      </c>
      <c r="K41" s="59" t="s">
        <v>36</v>
      </c>
      <c r="L41" s="57" t="s">
        <v>37</v>
      </c>
    </row>
    <row r="42" spans="1:12" ht="48" x14ac:dyDescent="0.2">
      <c r="A42" s="54"/>
      <c r="B42" s="60">
        <v>80111600</v>
      </c>
      <c r="C42" s="55" t="s">
        <v>80</v>
      </c>
      <c r="D42" s="35">
        <v>45320</v>
      </c>
      <c r="E42" s="36" t="s">
        <v>56</v>
      </c>
      <c r="F42" s="56" t="s">
        <v>48</v>
      </c>
      <c r="G42" s="57" t="s">
        <v>35</v>
      </c>
      <c r="H42" s="61">
        <v>14400000</v>
      </c>
      <c r="I42" s="58">
        <f t="shared" ref="I42" si="10">+H42</f>
        <v>14400000</v>
      </c>
      <c r="J42" s="59" t="s">
        <v>36</v>
      </c>
      <c r="K42" s="59" t="s">
        <v>36</v>
      </c>
      <c r="L42" s="57" t="s">
        <v>37</v>
      </c>
    </row>
    <row r="43" spans="1:12" ht="48" x14ac:dyDescent="0.2">
      <c r="A43" s="54"/>
      <c r="B43" s="60">
        <v>80111600</v>
      </c>
      <c r="C43" s="55" t="s">
        <v>81</v>
      </c>
      <c r="D43" s="35">
        <v>45320</v>
      </c>
      <c r="E43" s="36" t="s">
        <v>56</v>
      </c>
      <c r="F43" s="56" t="s">
        <v>48</v>
      </c>
      <c r="G43" s="57" t="s">
        <v>35</v>
      </c>
      <c r="H43" s="61">
        <v>16800000</v>
      </c>
      <c r="I43" s="58">
        <f t="shared" ref="I43" si="11">+H43</f>
        <v>16800000</v>
      </c>
      <c r="J43" s="59" t="s">
        <v>36</v>
      </c>
      <c r="K43" s="59" t="s">
        <v>36</v>
      </c>
      <c r="L43" s="57" t="s">
        <v>37</v>
      </c>
    </row>
    <row r="44" spans="1:12" ht="48" x14ac:dyDescent="0.2">
      <c r="A44" s="54"/>
      <c r="B44" s="60">
        <v>80111600</v>
      </c>
      <c r="C44" s="55" t="s">
        <v>92</v>
      </c>
      <c r="D44" s="35">
        <v>45320</v>
      </c>
      <c r="E44" s="36" t="s">
        <v>56</v>
      </c>
      <c r="F44" s="56" t="s">
        <v>48</v>
      </c>
      <c r="G44" s="57" t="s">
        <v>35</v>
      </c>
      <c r="H44" s="61">
        <v>21000000</v>
      </c>
      <c r="I44" s="58">
        <f t="shared" ref="I44" si="12">+H44</f>
        <v>21000000</v>
      </c>
      <c r="J44" s="59" t="s">
        <v>36</v>
      </c>
      <c r="K44" s="59" t="s">
        <v>36</v>
      </c>
      <c r="L44" s="57" t="s">
        <v>37</v>
      </c>
    </row>
    <row r="45" spans="1:12" ht="48" x14ac:dyDescent="0.2">
      <c r="A45" s="54"/>
      <c r="B45" s="60">
        <v>80111600</v>
      </c>
      <c r="C45" s="55" t="s">
        <v>87</v>
      </c>
      <c r="D45" s="35">
        <v>45320</v>
      </c>
      <c r="E45" s="36" t="s">
        <v>56</v>
      </c>
      <c r="F45" s="56" t="s">
        <v>48</v>
      </c>
      <c r="G45" s="57" t="s">
        <v>35</v>
      </c>
      <c r="H45" s="61">
        <v>24000000</v>
      </c>
      <c r="I45" s="58">
        <f t="shared" ref="I45" si="13">+H45</f>
        <v>24000000</v>
      </c>
      <c r="J45" s="59" t="s">
        <v>36</v>
      </c>
      <c r="K45" s="59" t="s">
        <v>36</v>
      </c>
      <c r="L45" s="57" t="s">
        <v>37</v>
      </c>
    </row>
    <row r="46" spans="1:12" ht="60" x14ac:dyDescent="0.2">
      <c r="A46" s="54"/>
      <c r="B46" s="60">
        <v>80111600</v>
      </c>
      <c r="C46" s="55" t="s">
        <v>83</v>
      </c>
      <c r="D46" s="35">
        <v>45320</v>
      </c>
      <c r="E46" s="36" t="s">
        <v>56</v>
      </c>
      <c r="F46" s="56" t="s">
        <v>48</v>
      </c>
      <c r="G46" s="57" t="s">
        <v>35</v>
      </c>
      <c r="H46" s="61">
        <v>21000000</v>
      </c>
      <c r="I46" s="58">
        <f t="shared" ref="I46" si="14">+H46</f>
        <v>21000000</v>
      </c>
      <c r="J46" s="59" t="s">
        <v>36</v>
      </c>
      <c r="K46" s="59" t="s">
        <v>36</v>
      </c>
      <c r="L46" s="57" t="s">
        <v>37</v>
      </c>
    </row>
    <row r="47" spans="1:12" ht="48" x14ac:dyDescent="0.2">
      <c r="A47" s="54"/>
      <c r="B47" s="60">
        <v>80111600</v>
      </c>
      <c r="C47" s="55" t="s">
        <v>82</v>
      </c>
      <c r="D47" s="35">
        <v>45320</v>
      </c>
      <c r="E47" s="36" t="s">
        <v>56</v>
      </c>
      <c r="F47" s="56" t="s">
        <v>48</v>
      </c>
      <c r="G47" s="57" t="s">
        <v>35</v>
      </c>
      <c r="H47" s="61">
        <v>21000000</v>
      </c>
      <c r="I47" s="58">
        <f t="shared" ref="I47" si="15">+H47</f>
        <v>21000000</v>
      </c>
      <c r="J47" s="59" t="s">
        <v>36</v>
      </c>
      <c r="K47" s="59" t="s">
        <v>36</v>
      </c>
      <c r="L47" s="57" t="s">
        <v>37</v>
      </c>
    </row>
    <row r="48" spans="1:12" ht="48" x14ac:dyDescent="0.2">
      <c r="A48" s="54"/>
      <c r="B48" s="60">
        <v>80111600</v>
      </c>
      <c r="C48" s="55" t="s">
        <v>84</v>
      </c>
      <c r="D48" s="35">
        <v>45320</v>
      </c>
      <c r="E48" s="36" t="s">
        <v>56</v>
      </c>
      <c r="F48" s="56" t="s">
        <v>48</v>
      </c>
      <c r="G48" s="57" t="s">
        <v>35</v>
      </c>
      <c r="H48" s="61">
        <v>21000000</v>
      </c>
      <c r="I48" s="58">
        <f t="shared" ref="I48" si="16">+H48</f>
        <v>21000000</v>
      </c>
      <c r="J48" s="59" t="s">
        <v>36</v>
      </c>
      <c r="K48" s="59" t="s">
        <v>36</v>
      </c>
      <c r="L48" s="57" t="s">
        <v>37</v>
      </c>
    </row>
    <row r="49" spans="1:256" ht="48" x14ac:dyDescent="0.2">
      <c r="A49" s="54"/>
      <c r="B49" s="60">
        <v>80111600</v>
      </c>
      <c r="C49" s="55" t="s">
        <v>85</v>
      </c>
      <c r="D49" s="35">
        <v>45320</v>
      </c>
      <c r="E49" s="36" t="s">
        <v>56</v>
      </c>
      <c r="F49" s="56" t="s">
        <v>48</v>
      </c>
      <c r="G49" s="57" t="s">
        <v>35</v>
      </c>
      <c r="H49" s="61">
        <v>18000000</v>
      </c>
      <c r="I49" s="58">
        <f t="shared" ref="I49" si="17">+H49</f>
        <v>18000000</v>
      </c>
      <c r="J49" s="59" t="s">
        <v>36</v>
      </c>
      <c r="K49" s="59" t="s">
        <v>36</v>
      </c>
      <c r="L49" s="57" t="s">
        <v>37</v>
      </c>
    </row>
    <row r="50" spans="1:256" ht="48" x14ac:dyDescent="0.2">
      <c r="A50" s="54"/>
      <c r="B50" s="60">
        <v>80111600</v>
      </c>
      <c r="C50" s="55" t="s">
        <v>86</v>
      </c>
      <c r="D50" s="35">
        <v>45320</v>
      </c>
      <c r="E50" s="36" t="s">
        <v>56</v>
      </c>
      <c r="F50" s="56" t="s">
        <v>48</v>
      </c>
      <c r="G50" s="57" t="s">
        <v>35</v>
      </c>
      <c r="H50" s="61">
        <v>14400000</v>
      </c>
      <c r="I50" s="58">
        <f t="shared" ref="I50" si="18">+H50</f>
        <v>14400000</v>
      </c>
      <c r="J50" s="59" t="s">
        <v>36</v>
      </c>
      <c r="K50" s="59" t="s">
        <v>36</v>
      </c>
      <c r="L50" s="57" t="s">
        <v>37</v>
      </c>
    </row>
    <row r="51" spans="1:256" ht="48" x14ac:dyDescent="0.2">
      <c r="A51" s="54"/>
      <c r="B51" s="60">
        <v>80111600</v>
      </c>
      <c r="C51" s="55" t="s">
        <v>88</v>
      </c>
      <c r="D51" s="35">
        <v>45320</v>
      </c>
      <c r="E51" s="36" t="s">
        <v>56</v>
      </c>
      <c r="F51" s="56" t="s">
        <v>48</v>
      </c>
      <c r="G51" s="57" t="s">
        <v>35</v>
      </c>
      <c r="H51" s="61">
        <f>19200000/6*4</f>
        <v>12800000</v>
      </c>
      <c r="I51" s="58">
        <f t="shared" ref="I51" si="19">+H51</f>
        <v>12800000</v>
      </c>
      <c r="J51" s="59" t="s">
        <v>36</v>
      </c>
      <c r="K51" s="59" t="s">
        <v>36</v>
      </c>
      <c r="L51" s="57" t="s">
        <v>37</v>
      </c>
    </row>
    <row r="52" spans="1:256" ht="60" x14ac:dyDescent="0.2">
      <c r="A52" s="54"/>
      <c r="B52" s="60">
        <v>80111600</v>
      </c>
      <c r="C52" s="55" t="s">
        <v>89</v>
      </c>
      <c r="D52" s="35">
        <v>45320</v>
      </c>
      <c r="E52" s="36" t="s">
        <v>56</v>
      </c>
      <c r="F52" s="56" t="s">
        <v>48</v>
      </c>
      <c r="G52" s="57" t="s">
        <v>35</v>
      </c>
      <c r="H52" s="61">
        <v>18000000</v>
      </c>
      <c r="I52" s="58">
        <f t="shared" ref="I52" si="20">+H52</f>
        <v>18000000</v>
      </c>
      <c r="J52" s="59" t="s">
        <v>36</v>
      </c>
      <c r="K52" s="59" t="s">
        <v>36</v>
      </c>
      <c r="L52" s="57" t="s">
        <v>37</v>
      </c>
    </row>
    <row r="53" spans="1:256" ht="48" x14ac:dyDescent="0.2">
      <c r="A53" s="54"/>
      <c r="B53" s="60">
        <v>80111600</v>
      </c>
      <c r="C53" s="55" t="s">
        <v>90</v>
      </c>
      <c r="D53" s="35">
        <v>45320</v>
      </c>
      <c r="E53" s="36" t="s">
        <v>56</v>
      </c>
      <c r="F53" s="56" t="s">
        <v>48</v>
      </c>
      <c r="G53" s="57" t="s">
        <v>35</v>
      </c>
      <c r="H53" s="61">
        <v>24000000</v>
      </c>
      <c r="I53" s="58">
        <f t="shared" ref="I53" si="21">+H53</f>
        <v>24000000</v>
      </c>
      <c r="J53" s="59" t="s">
        <v>36</v>
      </c>
      <c r="K53" s="59" t="s">
        <v>36</v>
      </c>
      <c r="L53" s="57" t="s">
        <v>37</v>
      </c>
    </row>
    <row r="54" spans="1:256" ht="48" x14ac:dyDescent="0.2">
      <c r="A54" s="54"/>
      <c r="B54" s="60">
        <v>80111600</v>
      </c>
      <c r="C54" s="55" t="s">
        <v>91</v>
      </c>
      <c r="D54" s="35">
        <v>45320</v>
      </c>
      <c r="E54" s="36" t="s">
        <v>56</v>
      </c>
      <c r="F54" s="56" t="s">
        <v>48</v>
      </c>
      <c r="G54" s="57" t="s">
        <v>35</v>
      </c>
      <c r="H54" s="61">
        <v>22800000</v>
      </c>
      <c r="I54" s="58">
        <f t="shared" ref="I54" si="22">+H54</f>
        <v>22800000</v>
      </c>
      <c r="J54" s="59" t="s">
        <v>36</v>
      </c>
      <c r="K54" s="59" t="s">
        <v>36</v>
      </c>
      <c r="L54" s="57" t="s">
        <v>37</v>
      </c>
    </row>
    <row r="55" spans="1:256" ht="48" x14ac:dyDescent="0.2">
      <c r="A55" s="54"/>
      <c r="B55" s="32">
        <v>80111600</v>
      </c>
      <c r="C55" s="55" t="s">
        <v>32</v>
      </c>
      <c r="D55" s="35">
        <v>45323</v>
      </c>
      <c r="E55" s="32" t="s">
        <v>33</v>
      </c>
      <c r="F55" s="57" t="s">
        <v>34</v>
      </c>
      <c r="G55" s="57" t="s">
        <v>35</v>
      </c>
      <c r="H55" s="58">
        <v>19877760</v>
      </c>
      <c r="I55" s="58">
        <f>+H55</f>
        <v>19877760</v>
      </c>
      <c r="J55" s="59" t="s">
        <v>36</v>
      </c>
      <c r="K55" s="59" t="s">
        <v>36</v>
      </c>
      <c r="L55" s="57" t="s">
        <v>37</v>
      </c>
    </row>
    <row r="56" spans="1:256" ht="96" x14ac:dyDescent="0.2">
      <c r="A56" s="54"/>
      <c r="B56" s="32">
        <v>84131500</v>
      </c>
      <c r="C56" s="55" t="s">
        <v>38</v>
      </c>
      <c r="D56" s="35">
        <v>45352</v>
      </c>
      <c r="E56" s="32" t="s">
        <v>93</v>
      </c>
      <c r="F56" s="57" t="s">
        <v>39</v>
      </c>
      <c r="G56" s="57" t="s">
        <v>35</v>
      </c>
      <c r="H56" s="58">
        <v>52000000</v>
      </c>
      <c r="I56" s="58">
        <f>+H56</f>
        <v>52000000</v>
      </c>
      <c r="J56" s="59" t="s">
        <v>36</v>
      </c>
      <c r="K56" s="59" t="s">
        <v>36</v>
      </c>
      <c r="L56" s="57" t="s">
        <v>37</v>
      </c>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60" x14ac:dyDescent="0.2">
      <c r="A57" s="54"/>
      <c r="B57" s="32">
        <v>80111600</v>
      </c>
      <c r="C57" s="55" t="s">
        <v>45</v>
      </c>
      <c r="D57" s="35">
        <v>45323</v>
      </c>
      <c r="E57" s="32" t="s">
        <v>33</v>
      </c>
      <c r="F57" s="57" t="s">
        <v>46</v>
      </c>
      <c r="G57" s="57" t="s">
        <v>47</v>
      </c>
      <c r="H57" s="58">
        <v>10320000</v>
      </c>
      <c r="I57" s="58">
        <f>+H57</f>
        <v>10320000</v>
      </c>
      <c r="J57" s="59" t="s">
        <v>36</v>
      </c>
      <c r="K57" s="59" t="s">
        <v>36</v>
      </c>
      <c r="L57" s="57" t="s">
        <v>37</v>
      </c>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60" x14ac:dyDescent="0.2">
      <c r="A58" s="54"/>
      <c r="B58" s="32">
        <v>80111600</v>
      </c>
      <c r="C58" s="62" t="s">
        <v>50</v>
      </c>
      <c r="D58" s="35">
        <v>45323</v>
      </c>
      <c r="E58" s="32" t="s">
        <v>33</v>
      </c>
      <c r="F58" s="56" t="s">
        <v>48</v>
      </c>
      <c r="G58" s="57" t="s">
        <v>49</v>
      </c>
      <c r="H58" s="63">
        <v>11743843</v>
      </c>
      <c r="I58" s="58">
        <f>+H58</f>
        <v>11743843</v>
      </c>
      <c r="J58" s="59" t="s">
        <v>36</v>
      </c>
      <c r="K58" s="59" t="s">
        <v>36</v>
      </c>
      <c r="L58" s="57" t="s">
        <v>37</v>
      </c>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60" x14ac:dyDescent="0.2">
      <c r="A59" s="54"/>
      <c r="B59" s="32">
        <v>95111601</v>
      </c>
      <c r="C59" s="64" t="s">
        <v>94</v>
      </c>
      <c r="D59" s="65">
        <v>45330</v>
      </c>
      <c r="E59" s="65" t="s">
        <v>53</v>
      </c>
      <c r="F59" s="56" t="s">
        <v>105</v>
      </c>
      <c r="G59" s="57" t="s">
        <v>106</v>
      </c>
      <c r="H59" s="63">
        <v>2669931571.5161061</v>
      </c>
      <c r="I59" s="63">
        <v>2669931571.5161061</v>
      </c>
      <c r="J59" s="59" t="s">
        <v>36</v>
      </c>
      <c r="K59" s="59" t="s">
        <v>36</v>
      </c>
      <c r="L59" s="57" t="s">
        <v>37</v>
      </c>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60" x14ac:dyDescent="0.2">
      <c r="A60" s="54"/>
      <c r="B60" s="32">
        <v>95111601</v>
      </c>
      <c r="C60" s="64" t="s">
        <v>95</v>
      </c>
      <c r="D60" s="65">
        <v>45474</v>
      </c>
      <c r="E60" s="65" t="s">
        <v>42</v>
      </c>
      <c r="F60" s="56" t="s">
        <v>105</v>
      </c>
      <c r="G60" s="57" t="s">
        <v>106</v>
      </c>
      <c r="H60" s="63">
        <v>3511979930.8799996</v>
      </c>
      <c r="I60" s="63">
        <v>3511979930.8799996</v>
      </c>
      <c r="J60" s="59" t="s">
        <v>36</v>
      </c>
      <c r="K60" s="59" t="s">
        <v>36</v>
      </c>
      <c r="L60" s="57" t="s">
        <v>37</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60" x14ac:dyDescent="0.2">
      <c r="A61" s="54"/>
      <c r="B61" s="32">
        <v>95111601</v>
      </c>
      <c r="C61" s="64" t="s">
        <v>96</v>
      </c>
      <c r="D61" s="65">
        <v>45474</v>
      </c>
      <c r="E61" s="65" t="s">
        <v>102</v>
      </c>
      <c r="F61" s="56" t="s">
        <v>105</v>
      </c>
      <c r="G61" s="57" t="s">
        <v>106</v>
      </c>
      <c r="H61" s="63">
        <v>390219992.31999999</v>
      </c>
      <c r="I61" s="63">
        <v>390219992.31999999</v>
      </c>
      <c r="J61" s="59" t="s">
        <v>36</v>
      </c>
      <c r="K61" s="59" t="s">
        <v>36</v>
      </c>
      <c r="L61" s="57" t="s">
        <v>37</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60" x14ac:dyDescent="0.2">
      <c r="A62" s="54"/>
      <c r="B62" s="32">
        <v>95111601</v>
      </c>
      <c r="C62" s="64" t="s">
        <v>97</v>
      </c>
      <c r="D62" s="65"/>
      <c r="E62" s="65" t="s">
        <v>103</v>
      </c>
      <c r="F62" s="56" t="s">
        <v>105</v>
      </c>
      <c r="G62" s="57" t="s">
        <v>106</v>
      </c>
      <c r="H62" s="63">
        <v>2628000000</v>
      </c>
      <c r="I62" s="63">
        <v>2628000000</v>
      </c>
      <c r="J62" s="59" t="s">
        <v>36</v>
      </c>
      <c r="K62" s="59" t="s">
        <v>36</v>
      </c>
      <c r="L62" s="57" t="s">
        <v>37</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60" x14ac:dyDescent="0.2">
      <c r="A63" s="54"/>
      <c r="B63" s="32">
        <v>95111601</v>
      </c>
      <c r="C63" s="64" t="s">
        <v>98</v>
      </c>
      <c r="D63" s="65">
        <v>45541</v>
      </c>
      <c r="E63" s="65" t="s">
        <v>93</v>
      </c>
      <c r="F63" s="56" t="s">
        <v>105</v>
      </c>
      <c r="G63" s="57" t="s">
        <v>106</v>
      </c>
      <c r="H63" s="63">
        <v>13633154934.824539</v>
      </c>
      <c r="I63" s="63">
        <v>13633154934.824539</v>
      </c>
      <c r="J63" s="59" t="s">
        <v>36</v>
      </c>
      <c r="K63" s="59" t="s">
        <v>36</v>
      </c>
      <c r="L63" s="57" t="s">
        <v>37</v>
      </c>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60" x14ac:dyDescent="0.2">
      <c r="A64" s="54"/>
      <c r="B64" s="32">
        <v>95111601</v>
      </c>
      <c r="C64" s="64" t="s">
        <v>99</v>
      </c>
      <c r="D64" s="65">
        <v>45541</v>
      </c>
      <c r="E64" s="65" t="s">
        <v>104</v>
      </c>
      <c r="F64" s="56" t="s">
        <v>105</v>
      </c>
      <c r="G64" s="57" t="s">
        <v>106</v>
      </c>
      <c r="H64" s="63">
        <v>1223720659.7000058</v>
      </c>
      <c r="I64" s="63">
        <v>1223720659.7000058</v>
      </c>
      <c r="J64" s="59" t="s">
        <v>36</v>
      </c>
      <c r="K64" s="59" t="s">
        <v>36</v>
      </c>
      <c r="L64" s="57" t="s">
        <v>37</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60" x14ac:dyDescent="0.2">
      <c r="A65" s="54"/>
      <c r="B65" s="32">
        <v>95111601</v>
      </c>
      <c r="C65" s="64" t="s">
        <v>100</v>
      </c>
      <c r="D65" s="65">
        <v>45457</v>
      </c>
      <c r="E65" s="65" t="s">
        <v>40</v>
      </c>
      <c r="F65" s="56" t="s">
        <v>105</v>
      </c>
      <c r="G65" s="57" t="s">
        <v>106</v>
      </c>
      <c r="H65" s="63">
        <v>133686472.27543999</v>
      </c>
      <c r="I65" s="63">
        <v>133686472.27543999</v>
      </c>
      <c r="J65" s="59" t="s">
        <v>36</v>
      </c>
      <c r="K65" s="59" t="s">
        <v>36</v>
      </c>
      <c r="L65" s="57" t="s">
        <v>37</v>
      </c>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60" x14ac:dyDescent="0.2">
      <c r="A66" s="54"/>
      <c r="B66" s="32">
        <v>95111601</v>
      </c>
      <c r="C66" s="64" t="s">
        <v>101</v>
      </c>
      <c r="D66" s="65">
        <v>45417</v>
      </c>
      <c r="E66" s="65" t="s">
        <v>53</v>
      </c>
      <c r="F66" s="56" t="s">
        <v>105</v>
      </c>
      <c r="G66" s="57" t="s">
        <v>106</v>
      </c>
      <c r="H66" s="63">
        <v>150000000</v>
      </c>
      <c r="I66" s="63">
        <v>150000000</v>
      </c>
      <c r="J66" s="59" t="s">
        <v>36</v>
      </c>
      <c r="K66" s="59" t="s">
        <v>36</v>
      </c>
      <c r="L66" s="57" t="s">
        <v>37</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60" x14ac:dyDescent="0.2">
      <c r="A67" s="54"/>
      <c r="B67" s="32">
        <v>82101500</v>
      </c>
      <c r="C67" s="62" t="s">
        <v>107</v>
      </c>
      <c r="D67" s="35">
        <v>45337</v>
      </c>
      <c r="E67" s="32" t="s">
        <v>33</v>
      </c>
      <c r="F67" s="57" t="s">
        <v>46</v>
      </c>
      <c r="G67" s="57" t="s">
        <v>106</v>
      </c>
      <c r="H67" s="63">
        <v>300000000</v>
      </c>
      <c r="I67" s="58">
        <f>+H67</f>
        <v>300000000</v>
      </c>
      <c r="J67" s="59" t="s">
        <v>36</v>
      </c>
      <c r="K67" s="59" t="s">
        <v>36</v>
      </c>
      <c r="L67" s="57" t="s">
        <v>37</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ht="72" x14ac:dyDescent="0.2">
      <c r="A68" s="54"/>
      <c r="B68" s="60">
        <v>80111600</v>
      </c>
      <c r="C68" s="55" t="s">
        <v>111</v>
      </c>
      <c r="D68" s="35">
        <v>45442</v>
      </c>
      <c r="E68" s="36" t="s">
        <v>103</v>
      </c>
      <c r="F68" s="56" t="s">
        <v>48</v>
      </c>
      <c r="G68" s="57" t="s">
        <v>35</v>
      </c>
      <c r="H68" s="61">
        <v>1000000</v>
      </c>
      <c r="I68" s="58">
        <f t="shared" ref="I68" si="23">+H68</f>
        <v>1000000</v>
      </c>
      <c r="J68" s="59" t="s">
        <v>36</v>
      </c>
      <c r="K68" s="59" t="s">
        <v>36</v>
      </c>
      <c r="L68" s="57" t="s">
        <v>37</v>
      </c>
    </row>
    <row r="69" spans="1:256" x14ac:dyDescent="0.2">
      <c r="B69" s="32"/>
      <c r="C69" s="62"/>
      <c r="D69" s="67"/>
      <c r="E69" s="66"/>
      <c r="F69" s="41"/>
      <c r="G69" s="41"/>
      <c r="H69" s="68"/>
      <c r="I69" s="69"/>
      <c r="J69" s="70"/>
      <c r="K69" s="70"/>
      <c r="L69" s="41"/>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pans="1:256" x14ac:dyDescent="0.2">
      <c r="B70" s="84" t="s">
        <v>51</v>
      </c>
      <c r="C70" s="84"/>
      <c r="D70" s="85"/>
      <c r="E70" s="40"/>
      <c r="F70" s="41"/>
      <c r="G70" s="41"/>
      <c r="H70" s="86"/>
      <c r="I70" s="86"/>
      <c r="J70" s="86"/>
      <c r="K70" s="86"/>
    </row>
    <row r="71" spans="1:256" ht="24" x14ac:dyDescent="0.2">
      <c r="B71" s="42" t="s">
        <v>22</v>
      </c>
      <c r="C71" s="43" t="s">
        <v>52</v>
      </c>
      <c r="D71" s="44" t="s">
        <v>31</v>
      </c>
      <c r="E71" s="40"/>
      <c r="F71" s="41"/>
      <c r="G71" s="41"/>
      <c r="H71" s="71" t="s">
        <v>109</v>
      </c>
      <c r="I71" s="71"/>
      <c r="J71" s="71"/>
      <c r="K71" s="71"/>
    </row>
    <row r="72" spans="1:256" x14ac:dyDescent="0.2">
      <c r="B72" s="45"/>
      <c r="C72" s="46"/>
      <c r="D72" s="47"/>
      <c r="E72" s="40"/>
      <c r="F72" s="41"/>
      <c r="G72" s="41"/>
      <c r="H72" s="72" t="s">
        <v>108</v>
      </c>
      <c r="I72" s="72"/>
      <c r="J72" s="72"/>
      <c r="K72" s="72"/>
    </row>
    <row r="73" spans="1:256" x14ac:dyDescent="0.2">
      <c r="B73" s="45"/>
      <c r="C73" s="46"/>
      <c r="D73" s="47"/>
      <c r="E73" s="40"/>
      <c r="F73" s="41"/>
      <c r="G73" s="41"/>
      <c r="H73" s="72"/>
      <c r="I73" s="72"/>
      <c r="J73" s="72"/>
      <c r="K73" s="72"/>
    </row>
    <row r="74" spans="1:256" x14ac:dyDescent="0.2">
      <c r="B74" s="45"/>
      <c r="C74" s="46"/>
      <c r="D74" s="47"/>
      <c r="E74" s="40"/>
      <c r="F74" s="41"/>
      <c r="G74" s="41"/>
      <c r="H74" s="72"/>
      <c r="I74" s="72"/>
      <c r="J74" s="72"/>
      <c r="K74" s="72"/>
    </row>
    <row r="75" spans="1:256" x14ac:dyDescent="0.2">
      <c r="B75" s="38"/>
      <c r="C75" s="39"/>
      <c r="D75" s="48"/>
      <c r="E75" s="40"/>
      <c r="F75" s="41"/>
      <c r="G75" s="41"/>
      <c r="H75" s="72"/>
      <c r="I75" s="72"/>
      <c r="J75" s="72"/>
      <c r="K75" s="72"/>
    </row>
    <row r="76" spans="1:256" x14ac:dyDescent="0.2">
      <c r="B76" s="38"/>
      <c r="C76" s="39"/>
      <c r="D76" s="48"/>
      <c r="E76" s="40"/>
      <c r="F76" s="41"/>
      <c r="G76" s="41"/>
      <c r="H76" s="72"/>
      <c r="I76" s="72"/>
      <c r="J76" s="72"/>
      <c r="K76" s="72"/>
    </row>
    <row r="77" spans="1:256" x14ac:dyDescent="0.2">
      <c r="B77" s="38"/>
      <c r="C77" s="39"/>
      <c r="D77" s="48"/>
      <c r="E77" s="40"/>
      <c r="F77" s="41"/>
      <c r="G77" s="41"/>
      <c r="H77" s="72"/>
      <c r="I77" s="72"/>
      <c r="J77" s="72"/>
      <c r="K77" s="72"/>
    </row>
    <row r="78" spans="1:256" x14ac:dyDescent="0.2">
      <c r="B78" s="38"/>
      <c r="C78" s="39"/>
      <c r="D78" s="48"/>
      <c r="E78" s="40"/>
      <c r="F78" s="41"/>
      <c r="G78" s="41"/>
      <c r="H78" s="49"/>
      <c r="I78" s="50"/>
    </row>
    <row r="79" spans="1:256" x14ac:dyDescent="0.2">
      <c r="C79" s="39"/>
    </row>
    <row r="80" spans="1:256" x14ac:dyDescent="0.2">
      <c r="C80" s="39"/>
    </row>
    <row r="81" spans="3:3" x14ac:dyDescent="0.2">
      <c r="C81" s="39"/>
    </row>
    <row r="82" spans="3:3" x14ac:dyDescent="0.2">
      <c r="C82" s="39"/>
    </row>
    <row r="83" spans="3:3" x14ac:dyDescent="0.2">
      <c r="C83" s="39"/>
    </row>
    <row r="84" spans="3:3" x14ac:dyDescent="0.2">
      <c r="C84" s="39"/>
    </row>
    <row r="85" spans="3:3" x14ac:dyDescent="0.2">
      <c r="C85" s="39"/>
    </row>
    <row r="86" spans="3:3" x14ac:dyDescent="0.2">
      <c r="C86" s="39"/>
    </row>
    <row r="87" spans="3:3" x14ac:dyDescent="0.2">
      <c r="C87" s="39"/>
    </row>
    <row r="88" spans="3:3" x14ac:dyDescent="0.2">
      <c r="C88" s="39"/>
    </row>
    <row r="89" spans="3:3" x14ac:dyDescent="0.2">
      <c r="C89" s="39"/>
    </row>
    <row r="90" spans="3:3" x14ac:dyDescent="0.2">
      <c r="C90" s="39"/>
    </row>
    <row r="91" spans="3:3" x14ac:dyDescent="0.2">
      <c r="C91" s="39"/>
    </row>
    <row r="92" spans="3:3" x14ac:dyDescent="0.2">
      <c r="C92" s="39"/>
    </row>
    <row r="93" spans="3:3" x14ac:dyDescent="0.2">
      <c r="C93" s="39"/>
    </row>
    <row r="94" spans="3:3" x14ac:dyDescent="0.2">
      <c r="C94" s="39"/>
    </row>
    <row r="95" spans="3:3" x14ac:dyDescent="0.2">
      <c r="C95" s="39"/>
    </row>
    <row r="96" spans="3:3" x14ac:dyDescent="0.2">
      <c r="C96" s="39"/>
    </row>
    <row r="97" spans="3:3" x14ac:dyDescent="0.2">
      <c r="C97" s="39"/>
    </row>
    <row r="98" spans="3:3" x14ac:dyDescent="0.2">
      <c r="C98" s="39"/>
    </row>
    <row r="99" spans="3:3" x14ac:dyDescent="0.2">
      <c r="C99" s="39"/>
    </row>
    <row r="100" spans="3:3" x14ac:dyDescent="0.2">
      <c r="C100" s="51"/>
    </row>
  </sheetData>
  <autoFilter ref="A18:WVT77"/>
  <mergeCells count="8">
    <mergeCell ref="H71:K71"/>
    <mergeCell ref="H72:K77"/>
    <mergeCell ref="B2:I2"/>
    <mergeCell ref="B4:I4"/>
    <mergeCell ref="F5:I9"/>
    <mergeCell ref="F11:I15"/>
    <mergeCell ref="B70:D70"/>
    <mergeCell ref="H70:K70"/>
  </mergeCells>
  <hyperlinks>
    <hyperlink ref="C8"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SUBGERENCIA</cp:lastModifiedBy>
  <dcterms:created xsi:type="dcterms:W3CDTF">2023-04-17T21:51:00Z</dcterms:created>
  <dcterms:modified xsi:type="dcterms:W3CDTF">2024-06-06T18:20:03Z</dcterms:modified>
</cp:coreProperties>
</file>